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相模川自然の村野外体験教室\050_R4以前\0010R4（R5末整理予定）\02やませみ\01体験指導\【仮置】R5打合せ資料\02学校対応（市外）\利用の手引き\"/>
    </mc:Choice>
  </mc:AlternateContent>
  <bookViews>
    <workbookView xWindow="-15" yWindow="5355" windowWidth="20520" windowHeight="2730" tabRatio="802"/>
  </bookViews>
  <sheets>
    <sheet name="食事教材注文について" sheetId="33" r:id="rId1"/>
    <sheet name="１日目（様式５） " sheetId="28" r:id="rId2"/>
    <sheet name="２日目（様式５）" sheetId="35" r:id="rId3"/>
    <sheet name="３日目（様式５）" sheetId="36" r:id="rId4"/>
    <sheet name="教材注文（様式６）" sheetId="26" r:id="rId5"/>
    <sheet name="グループ編成（様式７）" sheetId="11" r:id="rId6"/>
    <sheet name="（様式７）②" sheetId="37" r:id="rId7"/>
    <sheet name="除去対応届" sheetId="32" r:id="rId8"/>
  </sheets>
  <definedNames>
    <definedName name="_xlnm.Print_Area" localSheetId="6">'（様式７）②'!$A$1:$J$33</definedName>
    <definedName name="_xlnm.Print_Area" localSheetId="1">'１日目（様式５） '!$A$1:$T$75</definedName>
    <definedName name="_xlnm.Print_Area" localSheetId="2">'２日目（様式５）'!$A$1:$T$75</definedName>
    <definedName name="_xlnm.Print_Area" localSheetId="3">'３日目（様式５）'!$A$1:$T$75</definedName>
    <definedName name="_xlnm.Print_Area" localSheetId="5">'グループ編成（様式７）'!$A$1:$J$33</definedName>
    <definedName name="_xlnm.Print_Area" localSheetId="4">'教材注文（様式６）'!$A$1:$L$53</definedName>
    <definedName name="_xlnm.Print_Area" localSheetId="7">除去対応届!$A$1:$O$26</definedName>
    <definedName name="_xlnm.Print_Area" localSheetId="0">食事教材注文について!$A$1:$J$58</definedName>
  </definedNames>
  <calcPr calcId="162913"/>
</workbook>
</file>

<file path=xl/calcChain.xml><?xml version="1.0" encoding="utf-8"?>
<calcChain xmlns="http://schemas.openxmlformats.org/spreadsheetml/2006/main">
  <c r="I4" i="37" l="1"/>
  <c r="G4" i="37"/>
  <c r="E4" i="37"/>
  <c r="F6" i="32" l="1"/>
  <c r="B6" i="32"/>
  <c r="J5" i="32"/>
  <c r="G5" i="32"/>
  <c r="B4" i="32"/>
  <c r="I4" i="11"/>
  <c r="G4" i="11"/>
  <c r="E4" i="11"/>
  <c r="D6" i="26"/>
  <c r="B6" i="26"/>
  <c r="S4" i="36"/>
  <c r="S4" i="35"/>
  <c r="S4" i="28"/>
  <c r="F4" i="35"/>
  <c r="F4" i="36"/>
  <c r="F4" i="28"/>
  <c r="O3" i="35"/>
  <c r="O3" i="36"/>
  <c r="O3" i="28"/>
  <c r="F3" i="35"/>
  <c r="F3" i="36"/>
  <c r="F3" i="28"/>
  <c r="B4" i="35"/>
  <c r="B4" i="36"/>
  <c r="B4" i="28"/>
  <c r="B3" i="35"/>
  <c r="B3" i="36"/>
  <c r="B3" i="28"/>
  <c r="Q15" i="36" l="1"/>
  <c r="Q15" i="35"/>
  <c r="Q15" i="28"/>
  <c r="Q24" i="28"/>
  <c r="R24" i="28" s="1"/>
  <c r="Q63" i="36" l="1"/>
  <c r="R63" i="36" s="1"/>
  <c r="Q62" i="36"/>
  <c r="R62" i="36" s="1"/>
  <c r="Q61" i="36"/>
  <c r="R61" i="36" s="1"/>
  <c r="R60" i="36"/>
  <c r="Q60" i="36"/>
  <c r="Q57" i="36"/>
  <c r="R57" i="36" s="1"/>
  <c r="Q56" i="36"/>
  <c r="R56" i="36" s="1"/>
  <c r="V53" i="36"/>
  <c r="Q53" i="36"/>
  <c r="Q47" i="36"/>
  <c r="R47" i="36" s="1"/>
  <c r="Q41" i="36"/>
  <c r="R41" i="36" s="1"/>
  <c r="Q39" i="36"/>
  <c r="R39" i="36" s="1"/>
  <c r="Q38" i="36"/>
  <c r="R38" i="36" s="1"/>
  <c r="V35" i="36"/>
  <c r="Q35" i="36"/>
  <c r="R34" i="36"/>
  <c r="Q34" i="36"/>
  <c r="Q33" i="36"/>
  <c r="R33" i="36" s="1"/>
  <c r="Q32" i="36"/>
  <c r="R32" i="36" s="1"/>
  <c r="Q31" i="36"/>
  <c r="R31" i="36" s="1"/>
  <c r="Q30" i="36"/>
  <c r="R30" i="36" s="1"/>
  <c r="Q24" i="36"/>
  <c r="R24" i="36" s="1"/>
  <c r="Q22" i="36"/>
  <c r="R22" i="36" s="1"/>
  <c r="Q21" i="36"/>
  <c r="R21" i="36" s="1"/>
  <c r="Q20" i="36"/>
  <c r="R20" i="36" s="1"/>
  <c r="Q19" i="36"/>
  <c r="R19" i="36" s="1"/>
  <c r="Q18" i="36"/>
  <c r="R18" i="36" s="1"/>
  <c r="Q17" i="36"/>
  <c r="R17" i="36" s="1"/>
  <c r="R16" i="36"/>
  <c r="Q16" i="36"/>
  <c r="R15" i="36"/>
  <c r="Q13" i="36"/>
  <c r="R13" i="36" s="1"/>
  <c r="Q63" i="35"/>
  <c r="R63" i="35" s="1"/>
  <c r="Q62" i="35"/>
  <c r="R62" i="35" s="1"/>
  <c r="Q61" i="35"/>
  <c r="R61" i="35" s="1"/>
  <c r="Q60" i="35"/>
  <c r="R60" i="35" s="1"/>
  <c r="Q57" i="35"/>
  <c r="R57" i="35" s="1"/>
  <c r="Q56" i="35"/>
  <c r="R56" i="35" s="1"/>
  <c r="V53" i="35"/>
  <c r="Q53" i="35"/>
  <c r="Q47" i="35"/>
  <c r="R47" i="35" s="1"/>
  <c r="Q41" i="35"/>
  <c r="R41" i="35" s="1"/>
  <c r="Q39" i="35"/>
  <c r="R39" i="35" s="1"/>
  <c r="Q38" i="35"/>
  <c r="R38" i="35" s="1"/>
  <c r="V35" i="35"/>
  <c r="Q35" i="35"/>
  <c r="Q34" i="35"/>
  <c r="R34" i="35" s="1"/>
  <c r="Q33" i="35"/>
  <c r="R33" i="35" s="1"/>
  <c r="Q32" i="35"/>
  <c r="R32" i="35" s="1"/>
  <c r="Q31" i="35"/>
  <c r="R31" i="35" s="1"/>
  <c r="Q30" i="35"/>
  <c r="R30" i="35" s="1"/>
  <c r="Q24" i="35"/>
  <c r="R24" i="35" s="1"/>
  <c r="Q22" i="35"/>
  <c r="R22" i="35" s="1"/>
  <c r="R21" i="35"/>
  <c r="Q21" i="35"/>
  <c r="Q20" i="35"/>
  <c r="R20" i="35" s="1"/>
  <c r="Q19" i="35"/>
  <c r="R19" i="35" s="1"/>
  <c r="Q18" i="35"/>
  <c r="R18" i="35" s="1"/>
  <c r="Q17" i="35"/>
  <c r="R17" i="35" s="1"/>
  <c r="Q16" i="35"/>
  <c r="R16" i="35" s="1"/>
  <c r="R15" i="35"/>
  <c r="Q13" i="35"/>
  <c r="R13" i="35" s="1"/>
  <c r="Q63" i="28"/>
  <c r="R63" i="28" s="1"/>
  <c r="Q62" i="28"/>
  <c r="R62" i="28" s="1"/>
  <c r="V35" i="28"/>
  <c r="Q57" i="28"/>
  <c r="R57" i="28" s="1"/>
  <c r="Q56" i="28"/>
  <c r="R56" i="28" s="1"/>
  <c r="Q53" i="28"/>
  <c r="Q39" i="28"/>
  <c r="R39" i="28" s="1"/>
  <c r="Q38" i="28"/>
  <c r="R38" i="28" s="1"/>
  <c r="Q35" i="28"/>
  <c r="V53" i="28"/>
  <c r="R35" i="35" l="1"/>
  <c r="R53" i="28"/>
  <c r="R53" i="36"/>
  <c r="R35" i="36"/>
  <c r="R53" i="35"/>
  <c r="R35" i="28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9" i="26"/>
  <c r="I21" i="37" l="1"/>
  <c r="G21" i="37"/>
  <c r="E21" i="37"/>
  <c r="C21" i="37"/>
  <c r="B5" i="37"/>
  <c r="I23" i="37" l="1"/>
  <c r="B5" i="11" l="1"/>
  <c r="J5" i="26"/>
  <c r="Q20" i="28" l="1"/>
  <c r="R20" i="28" s="1"/>
  <c r="Q47" i="28"/>
  <c r="R47" i="28" s="1"/>
  <c r="Q34" i="28"/>
  <c r="R34" i="28" s="1"/>
  <c r="Q33" i="28"/>
  <c r="R33" i="28" s="1"/>
  <c r="Q19" i="28"/>
  <c r="R19" i="28" s="1"/>
  <c r="G5" i="26"/>
  <c r="H40" i="26"/>
  <c r="I40" i="26" s="1"/>
  <c r="H44" i="26" s="1"/>
  <c r="Q13" i="28"/>
  <c r="R13" i="28" s="1"/>
  <c r="R15" i="28"/>
  <c r="Q16" i="28"/>
  <c r="R16" i="28" s="1"/>
  <c r="Q17" i="28"/>
  <c r="R17" i="28" s="1"/>
  <c r="Q18" i="28"/>
  <c r="R18" i="28" s="1"/>
  <c r="Q21" i="28"/>
  <c r="R21" i="28" s="1"/>
  <c r="Q22" i="28"/>
  <c r="R22" i="28" s="1"/>
  <c r="Q30" i="28"/>
  <c r="R30" i="28" s="1"/>
  <c r="Q31" i="28"/>
  <c r="R31" i="28" s="1"/>
  <c r="Q32" i="28"/>
  <c r="R32" i="28" s="1"/>
  <c r="Q41" i="28"/>
  <c r="R41" i="28" s="1"/>
  <c r="Q60" i="28"/>
  <c r="R60" i="28" s="1"/>
  <c r="Q61" i="28"/>
  <c r="R61" i="28" s="1"/>
  <c r="I21" i="11"/>
  <c r="G21" i="11"/>
  <c r="E21" i="11"/>
  <c r="C21" i="11"/>
  <c r="I23" i="11" l="1"/>
  <c r="B4" i="11"/>
  <c r="L4" i="11" s="1"/>
  <c r="B4" i="37"/>
  <c r="L4" i="37" s="1"/>
  <c r="B4" i="26"/>
</calcChain>
</file>

<file path=xl/sharedStrings.xml><?xml version="1.0" encoding="utf-8"?>
<sst xmlns="http://schemas.openxmlformats.org/spreadsheetml/2006/main" count="951" uniqueCount="270">
  <si>
    <t>利用日</t>
    <rPh sb="0" eb="3">
      <t>リヨウビ</t>
    </rPh>
    <phoneticPr fontId="2"/>
  </si>
  <si>
    <t>単価</t>
    <rPh sb="0" eb="2">
      <t>タンカ</t>
    </rPh>
    <phoneticPr fontId="2"/>
  </si>
  <si>
    <t>組</t>
    <rPh sb="0" eb="1">
      <t>クミ</t>
    </rPh>
    <phoneticPr fontId="2"/>
  </si>
  <si>
    <t>【提出先】</t>
    <rPh sb="1" eb="3">
      <t>テイシュツ</t>
    </rPh>
    <rPh sb="3" eb="4">
      <t>サキ</t>
    </rPh>
    <phoneticPr fontId="2"/>
  </si>
  <si>
    <t>単位</t>
    <rPh sb="0" eb="2">
      <t>タンイ</t>
    </rPh>
    <phoneticPr fontId="2"/>
  </si>
  <si>
    <t>注文数</t>
    <rPh sb="0" eb="3">
      <t>チュウモンスウ</t>
    </rPh>
    <phoneticPr fontId="2"/>
  </si>
  <si>
    <t>１組</t>
    <rPh sb="1" eb="2">
      <t>クミ</t>
    </rPh>
    <phoneticPr fontId="2"/>
  </si>
  <si>
    <t>袋</t>
    <rPh sb="0" eb="1">
      <t>フクロ</t>
    </rPh>
    <phoneticPr fontId="2"/>
  </si>
  <si>
    <t>本</t>
    <rPh sb="0" eb="1">
      <t>ホン</t>
    </rPh>
    <phoneticPr fontId="2"/>
  </si>
  <si>
    <t>束</t>
    <rPh sb="0" eb="1">
      <t>タバ</t>
    </rPh>
    <phoneticPr fontId="2"/>
  </si>
  <si>
    <t xml:space="preserve"> 長ねぎ</t>
    <rPh sb="1" eb="2">
      <t>ナガ</t>
    </rPh>
    <phoneticPr fontId="2"/>
  </si>
  <si>
    <t>１　組</t>
    <rPh sb="2" eb="3">
      <t>クミ</t>
    </rPh>
    <phoneticPr fontId="2"/>
  </si>
  <si>
    <t>２　組</t>
    <rPh sb="2" eb="3">
      <t>クミ</t>
    </rPh>
    <phoneticPr fontId="2"/>
  </si>
  <si>
    <t>４　組</t>
    <rPh sb="2" eb="3">
      <t>クミ</t>
    </rPh>
    <phoneticPr fontId="2"/>
  </si>
  <si>
    <t>１　班</t>
    <rPh sb="2" eb="3">
      <t>ハン</t>
    </rPh>
    <phoneticPr fontId="2"/>
  </si>
  <si>
    <t>４　班</t>
    <rPh sb="2" eb="3">
      <t>ハン</t>
    </rPh>
    <phoneticPr fontId="2"/>
  </si>
  <si>
    <t>５　班</t>
    <rPh sb="2" eb="3">
      <t>ハン</t>
    </rPh>
    <phoneticPr fontId="2"/>
  </si>
  <si>
    <t>６　班</t>
    <rPh sb="2" eb="3">
      <t>ハン</t>
    </rPh>
    <phoneticPr fontId="2"/>
  </si>
  <si>
    <t>箱</t>
    <rPh sb="0" eb="1">
      <t>ハコ</t>
    </rPh>
    <phoneticPr fontId="2"/>
  </si>
  <si>
    <t>学校名</t>
    <rPh sb="0" eb="3">
      <t>ガッコウメイ</t>
    </rPh>
    <phoneticPr fontId="2"/>
  </si>
  <si>
    <t>活動名</t>
    <rPh sb="0" eb="2">
      <t>カツドウ</t>
    </rPh>
    <rPh sb="2" eb="3">
      <t>メイ</t>
    </rPh>
    <phoneticPr fontId="2"/>
  </si>
  <si>
    <t>教材・食材名</t>
    <rPh sb="0" eb="2">
      <t>キョウザイ</t>
    </rPh>
    <rPh sb="3" eb="5">
      <t>ショクザイ</t>
    </rPh>
    <rPh sb="5" eb="6">
      <t>メイ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</si>
  <si>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</si>
  <si>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</si>
  <si>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班分</t>
    <rPh sb="0" eb="1">
      <t>ハン</t>
    </rPh>
    <rPh sb="1" eb="2">
      <t>ブン</t>
    </rPh>
    <phoneticPr fontId="2"/>
  </si>
  <si>
    <t>１班３００ｇ使用</t>
    <rPh sb="1" eb="2">
      <t>ハン</t>
    </rPh>
    <rPh sb="6" eb="8">
      <t>シヨウ</t>
    </rPh>
    <phoneticPr fontId="2"/>
  </si>
  <si>
    <t>班分</t>
    <rPh sb="0" eb="2">
      <t>ハンブン</t>
    </rPh>
    <phoneticPr fontId="2"/>
  </si>
  <si>
    <t>その他</t>
    <rPh sb="2" eb="3">
      <t>タ</t>
    </rPh>
    <phoneticPr fontId="2"/>
  </si>
  <si>
    <t>合　　計　　金　　額　　　</t>
    <rPh sb="0" eb="1">
      <t>ゴウ</t>
    </rPh>
    <rPh sb="3" eb="4">
      <t>ケイ</t>
    </rPh>
    <rPh sb="6" eb="7">
      <t>キン</t>
    </rPh>
    <rPh sb="9" eb="10">
      <t>ガク</t>
    </rPh>
    <phoneticPr fontId="2"/>
  </si>
  <si>
    <t xml:space="preserve"> うどん粉（１ｋｇ）</t>
    <rPh sb="4" eb="5">
      <t>コ</t>
    </rPh>
    <phoneticPr fontId="2"/>
  </si>
  <si>
    <t xml:space="preserve"> 油あげ（２枚１組）</t>
    <rPh sb="1" eb="2">
      <t>アブラ</t>
    </rPh>
    <rPh sb="6" eb="7">
      <t>マイ</t>
    </rPh>
    <rPh sb="8" eb="9">
      <t>クミ</t>
    </rPh>
    <phoneticPr fontId="2"/>
  </si>
  <si>
    <t xml:space="preserve"> 砂糖（５００ｇ）</t>
    <rPh sb="1" eb="3">
      <t>サトウ</t>
    </rPh>
    <phoneticPr fontId="2"/>
  </si>
  <si>
    <t xml:space="preserve"> 小麦粉（１ｋｇ）</t>
    <rPh sb="1" eb="4">
      <t>コムギコ</t>
    </rPh>
    <phoneticPr fontId="2"/>
  </si>
  <si>
    <t>２組</t>
    <rPh sb="1" eb="2">
      <t>クミ</t>
    </rPh>
    <phoneticPr fontId="2"/>
  </si>
  <si>
    <t>３組</t>
    <rPh sb="1" eb="2">
      <t>クミ</t>
    </rPh>
    <phoneticPr fontId="2"/>
  </si>
  <si>
    <t>４組</t>
    <rPh sb="1" eb="2">
      <t>クミ</t>
    </rPh>
    <phoneticPr fontId="2"/>
  </si>
  <si>
    <t>時間</t>
    <rPh sb="0" eb="2">
      <t>ジカン</t>
    </rPh>
    <phoneticPr fontId="2"/>
  </si>
  <si>
    <t>場所</t>
    <rPh sb="0" eb="2">
      <t>バショ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</si>
  <si>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</si>
  <si>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</si>
  <si>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単価（後日連絡）</t>
    <rPh sb="0" eb="2">
      <t>タンカ</t>
    </rPh>
    <rPh sb="3" eb="5">
      <t>ゴジツ</t>
    </rPh>
    <rPh sb="5" eb="7">
      <t>レンラク</t>
    </rPh>
    <phoneticPr fontId="2"/>
  </si>
  <si>
    <t>品　　　名</t>
    <rPh sb="0" eb="1">
      <t>シナ</t>
    </rPh>
    <rPh sb="4" eb="5">
      <t>メイ</t>
    </rPh>
    <phoneticPr fontId="2"/>
  </si>
  <si>
    <t>メニュー名</t>
    <rPh sb="4" eb="5">
      <t>メイ</t>
    </rPh>
    <phoneticPr fontId="2"/>
  </si>
  <si>
    <t>ミックスフライ定食</t>
    <rPh sb="7" eb="9">
      <t>テイショク</t>
    </rPh>
    <phoneticPr fontId="2"/>
  </si>
  <si>
    <t>該当に</t>
    <rPh sb="0" eb="2">
      <t>ガイトウ</t>
    </rPh>
    <phoneticPr fontId="2"/>
  </si>
  <si>
    <t>電話番号</t>
    <rPh sb="0" eb="2">
      <t>デンワ</t>
    </rPh>
    <rPh sb="2" eb="4">
      <t>バンゴウ</t>
    </rPh>
    <phoneticPr fontId="2"/>
  </si>
  <si>
    <t>ＴＥＬ</t>
    <phoneticPr fontId="2"/>
  </si>
  <si>
    <t>０４２（６８６）６０２５</t>
    <phoneticPr fontId="2"/>
  </si>
  <si>
    <t>ＦＡＸ</t>
    <phoneticPr fontId="2"/>
  </si>
  <si>
    <t>０４２（６８７）５０５０</t>
    <phoneticPr fontId="2"/>
  </si>
  <si>
    <t>時　間</t>
    <rPh sb="0" eb="1">
      <t>トキ</t>
    </rPh>
    <rPh sb="2" eb="3">
      <t>アイダ</t>
    </rPh>
    <phoneticPr fontId="2"/>
  </si>
  <si>
    <t>朝　・　昼　・　夜</t>
    <rPh sb="0" eb="1">
      <t>アサ</t>
    </rPh>
    <rPh sb="4" eb="5">
      <t>ヒル</t>
    </rPh>
    <rPh sb="8" eb="9">
      <t>ヨル</t>
    </rPh>
    <phoneticPr fontId="2"/>
  </si>
  <si>
    <r>
      <t>※</t>
    </r>
    <r>
      <rPr>
        <sz val="10"/>
        <rFont val="ＭＳ Ｐゴシック"/>
        <family val="3"/>
        <charset val="128"/>
      </rPr>
      <t>あずきを煮ない場合</t>
    </r>
    <rPh sb="5" eb="6">
      <t>ニ</t>
    </rPh>
    <rPh sb="8" eb="10">
      <t>バアイ</t>
    </rPh>
    <phoneticPr fontId="2"/>
  </si>
  <si>
    <t xml:space="preserve"> 重曹（６０ｇ）</t>
    <rPh sb="1" eb="3">
      <t>ジュウソウ</t>
    </rPh>
    <phoneticPr fontId="2"/>
  </si>
  <si>
    <t xml:space="preserve"> サラダ油（４００ｍｌ）</t>
    <rPh sb="4" eb="5">
      <t>ユ</t>
    </rPh>
    <phoneticPr fontId="2"/>
  </si>
  <si>
    <t>計</t>
    <rPh sb="0" eb="1">
      <t>ケイ</t>
    </rPh>
    <phoneticPr fontId="2"/>
  </si>
  <si>
    <t>搬　入</t>
    <rPh sb="0" eb="1">
      <t>ハン</t>
    </rPh>
    <rPh sb="2" eb="3">
      <t>イリ</t>
    </rPh>
    <phoneticPr fontId="2"/>
  </si>
  <si>
    <t>食事担当教諭名</t>
    <rPh sb="0" eb="2">
      <t>ショクジ</t>
    </rPh>
    <rPh sb="2" eb="4">
      <t>タントウ</t>
    </rPh>
    <rPh sb="4" eb="6">
      <t>キョウユ</t>
    </rPh>
    <rPh sb="6" eb="7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</si>
  <si>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</si>
  <si>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利　用　日</t>
    <rPh sb="0" eb="1">
      <t>リ</t>
    </rPh>
    <rPh sb="2" eb="3">
      <t>ヨウ</t>
    </rPh>
    <rPh sb="4" eb="5">
      <t>ヒ</t>
    </rPh>
    <phoneticPr fontId="2"/>
  </si>
  <si>
    <t>必　要　数</t>
    <rPh sb="0" eb="1">
      <t>ヒツ</t>
    </rPh>
    <rPh sb="2" eb="3">
      <t>ヨウ</t>
    </rPh>
    <rPh sb="4" eb="5">
      <t>カズ</t>
    </rPh>
    <phoneticPr fontId="2"/>
  </si>
  <si>
    <t>種　別</t>
    <rPh sb="0" eb="1">
      <t>タネ</t>
    </rPh>
    <rPh sb="2" eb="3">
      <t>ベツ</t>
    </rPh>
    <phoneticPr fontId="2"/>
  </si>
  <si>
    <t>　朝　　食</t>
    <rPh sb="1" eb="2">
      <t>アサ</t>
    </rPh>
    <rPh sb="4" eb="5">
      <t>ショク</t>
    </rPh>
    <phoneticPr fontId="2"/>
  </si>
  <si>
    <t>　昼　　食</t>
    <rPh sb="1" eb="2">
      <t>ヒル</t>
    </rPh>
    <rPh sb="4" eb="5">
      <t>ショク</t>
    </rPh>
    <phoneticPr fontId="2"/>
  </si>
  <si>
    <t>　夕　　食</t>
    <rPh sb="1" eb="2">
      <t>ユウ</t>
    </rPh>
    <rPh sb="4" eb="5">
      <t>ショク</t>
    </rPh>
    <phoneticPr fontId="2"/>
  </si>
  <si>
    <t>　その他の注文品</t>
    <rPh sb="3" eb="4">
      <t>タ</t>
    </rPh>
    <rPh sb="5" eb="8">
      <t>チュウモンヒン</t>
    </rPh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</si>
  <si>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</si>
  <si>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野外炊事（自炊）※２</t>
    <rPh sb="0" eb="2">
      <t>ヤガイ</t>
    </rPh>
    <rPh sb="2" eb="4">
      <t>スイジ</t>
    </rPh>
    <rPh sb="5" eb="7">
      <t>ジスイ</t>
    </rPh>
    <phoneticPr fontId="2"/>
  </si>
  <si>
    <t>灯油(500ml)、バタ材付</t>
    <rPh sb="0" eb="2">
      <t>トウユ</t>
    </rPh>
    <rPh sb="12" eb="13">
      <t>ザイ</t>
    </rPh>
    <rPh sb="13" eb="14">
      <t>ツ</t>
    </rPh>
    <phoneticPr fontId="2"/>
  </si>
  <si>
    <r>
      <t>あげうどん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活動班
（　　　）班</t>
    </r>
    <rPh sb="7" eb="9">
      <t>カツドウ</t>
    </rPh>
    <rPh sb="9" eb="10">
      <t>ハン</t>
    </rPh>
    <rPh sb="16" eb="17">
      <t>ハン</t>
    </rPh>
    <phoneticPr fontId="2"/>
  </si>
  <si>
    <t>１班３００ml使用</t>
    <rPh sb="1" eb="2">
      <t>ハン</t>
    </rPh>
    <rPh sb="7" eb="9">
      <t>シヨウ</t>
    </rPh>
    <phoneticPr fontId="2"/>
  </si>
  <si>
    <r>
      <t>おたらし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活動班
（　　　）班</t>
    </r>
    <rPh sb="6" eb="8">
      <t>カツドウ</t>
    </rPh>
    <rPh sb="8" eb="9">
      <t>ハン</t>
    </rPh>
    <rPh sb="15" eb="16">
      <t>ハン</t>
    </rPh>
    <phoneticPr fontId="2"/>
  </si>
  <si>
    <t>１班５０ml使用</t>
    <rPh sb="1" eb="2">
      <t>ハン</t>
    </rPh>
    <rPh sb="6" eb="8">
      <t>シヨウ</t>
    </rPh>
    <phoneticPr fontId="2"/>
  </si>
  <si>
    <t>１班２００ｇ使用</t>
    <rPh sb="1" eb="2">
      <t>ハン</t>
    </rPh>
    <rPh sb="6" eb="8">
      <t>シヨウ</t>
    </rPh>
    <phoneticPr fontId="2"/>
  </si>
  <si>
    <r>
      <t>やきもち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活動班
（　　　）班</t>
    </r>
    <rPh sb="6" eb="8">
      <t>カツドウ</t>
    </rPh>
    <rPh sb="8" eb="9">
      <t>ハン</t>
    </rPh>
    <rPh sb="15" eb="16">
      <t>ハン</t>
    </rPh>
    <phoneticPr fontId="2"/>
  </si>
  <si>
    <r>
      <t>長さ10ｃｍ</t>
    </r>
    <r>
      <rPr>
        <sz val="11"/>
        <rFont val="ＭＳ Ｐゴシック"/>
        <family val="3"/>
        <charset val="128"/>
      </rPr>
      <t xml:space="preserve">   　　 ※１</t>
    </r>
    <rPh sb="0" eb="1">
      <t>ナガ</t>
    </rPh>
    <phoneticPr fontId="2"/>
  </si>
  <si>
    <r>
      <t>かしわもち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活動班
（　　　）班</t>
    </r>
    <rPh sb="7" eb="9">
      <t>カツドウ</t>
    </rPh>
    <rPh sb="9" eb="10">
      <t>ハン</t>
    </rPh>
    <rPh sb="16" eb="17">
      <t>ハン</t>
    </rPh>
    <phoneticPr fontId="2"/>
  </si>
  <si>
    <t>弁　当</t>
    <rPh sb="0" eb="1">
      <t>ベン</t>
    </rPh>
    <rPh sb="2" eb="3">
      <t>トウ</t>
    </rPh>
    <phoneticPr fontId="2"/>
  </si>
  <si>
    <t>TEL</t>
    <phoneticPr fontId="2"/>
  </si>
  <si>
    <t xml:space="preserve"> うどんつゆ（５００ｍｌ）</t>
    <phoneticPr fontId="2"/>
  </si>
  <si>
    <t xml:space="preserve"> にんじん</t>
    <phoneticPr fontId="2"/>
  </si>
  <si>
    <t xml:space="preserve"> 小麦粉（１ｋｇ）</t>
    <phoneticPr fontId="2"/>
  </si>
  <si>
    <t xml:space="preserve"> しょうゆ（５００ｍｌ）</t>
    <phoneticPr fontId="2"/>
  </si>
  <si>
    <r>
      <t xml:space="preserve"> あずき（２５</t>
    </r>
    <r>
      <rPr>
        <sz val="11"/>
        <rFont val="ＭＳ Ｐゴシック"/>
        <family val="3"/>
        <charset val="128"/>
      </rPr>
      <t>０ｇ）</t>
    </r>
    <phoneticPr fontId="2"/>
  </si>
  <si>
    <r>
      <t>※</t>
    </r>
    <r>
      <rPr>
        <sz val="10"/>
        <rFont val="ＭＳ Ｐゴシック"/>
        <family val="3"/>
        <charset val="128"/>
      </rPr>
      <t>あずきを煮る場合</t>
    </r>
    <phoneticPr fontId="2"/>
  </si>
  <si>
    <t xml:space="preserve"> みそ（３７５ｇ）</t>
    <phoneticPr fontId="2"/>
  </si>
  <si>
    <t>ＴＥＬ</t>
    <phoneticPr fontId="2"/>
  </si>
  <si>
    <t>０４２（６８６）６０２５</t>
    <phoneticPr fontId="2"/>
  </si>
  <si>
    <t>ＦＡＸ</t>
    <phoneticPr fontId="2"/>
  </si>
  <si>
    <t>０４２（６８７）５０５０</t>
    <phoneticPr fontId="2"/>
  </si>
  <si>
    <t>ハンバーグ弁当　（ライス：普通・大）</t>
    <rPh sb="5" eb="7">
      <t>ベントウ</t>
    </rPh>
    <phoneticPr fontId="2"/>
  </si>
  <si>
    <t>チキンカツ 弁当　（ライス：普通・大）</t>
    <rPh sb="6" eb="8">
      <t>ベントウ</t>
    </rPh>
    <phoneticPr fontId="2"/>
  </si>
  <si>
    <t>エビフライ  弁当　（ライス：普通・大）</t>
    <rPh sb="7" eb="9">
      <t>ベントウ</t>
    </rPh>
    <phoneticPr fontId="2"/>
  </si>
  <si>
    <t>からあげ　 弁当　（ライス：普通・大）</t>
    <rPh sb="6" eb="8">
      <t>ベントウ</t>
    </rPh>
    <phoneticPr fontId="2"/>
  </si>
  <si>
    <t>※１　キャンプファイヤーが雨天の場合、キャンドルファイヤーに振り替えることもできます。その場合、当日にファイヤー
  　　 用まきをキャンセルし、ろうそくに注文変更することができます。ろうそくは４０本まで使うことができます。</t>
    <phoneticPr fontId="2"/>
  </si>
  <si>
    <t>活動用薪　※要相談</t>
    <rPh sb="0" eb="3">
      <t>カツドウヨウ</t>
    </rPh>
    <rPh sb="3" eb="4">
      <t>マキ</t>
    </rPh>
    <rPh sb="6" eb="7">
      <t>ヨウ</t>
    </rPh>
    <rPh sb="7" eb="9">
      <t>ソウダン</t>
    </rPh>
    <phoneticPr fontId="2"/>
  </si>
  <si>
    <t>自然の染め物、焼き杉　他</t>
    <rPh sb="0" eb="2">
      <t>シゼン</t>
    </rPh>
    <rPh sb="3" eb="4">
      <t>ソ</t>
    </rPh>
    <rPh sb="5" eb="6">
      <t>モノ</t>
    </rPh>
    <rPh sb="7" eb="8">
      <t>ヤ</t>
    </rPh>
    <rPh sb="9" eb="10">
      <t>スギ</t>
    </rPh>
    <rPh sb="11" eb="12">
      <t>タ</t>
    </rPh>
    <phoneticPr fontId="2"/>
  </si>
  <si>
    <t>焼き杉用板</t>
    <rPh sb="0" eb="1">
      <t>ヤ</t>
    </rPh>
    <rPh sb="2" eb="3">
      <t>スギ</t>
    </rPh>
    <rPh sb="3" eb="4">
      <t>ヨウ</t>
    </rPh>
    <rPh sb="4" eb="5">
      <t>イタ</t>
    </rPh>
    <phoneticPr fontId="2"/>
  </si>
  <si>
    <t>枚</t>
    <rPh sb="0" eb="1">
      <t>マイ</t>
    </rPh>
    <phoneticPr fontId="2"/>
  </si>
  <si>
    <t>壁掛け時計セット</t>
    <rPh sb="0" eb="2">
      <t>カベカ</t>
    </rPh>
    <rPh sb="3" eb="5">
      <t>トケイ</t>
    </rPh>
    <phoneticPr fontId="2"/>
  </si>
  <si>
    <t>式</t>
    <rPh sb="0" eb="1">
      <t>シキ</t>
    </rPh>
    <phoneticPr fontId="2"/>
  </si>
  <si>
    <r>
      <t>学級別人数　</t>
    </r>
    <r>
      <rPr>
        <sz val="14"/>
        <rFont val="HG創英角ｺﾞｼｯｸUB"/>
        <family val="3"/>
        <charset val="128"/>
      </rPr>
      <t>＊引率者分を含む</t>
    </r>
    <rPh sb="0" eb="2">
      <t>ガッキュウ</t>
    </rPh>
    <rPh sb="2" eb="3">
      <t>ベツ</t>
    </rPh>
    <rPh sb="3" eb="5">
      <t>ニンズウ</t>
    </rPh>
    <rPh sb="7" eb="9">
      <t>インソツ</t>
    </rPh>
    <rPh sb="9" eb="10">
      <t>シャ</t>
    </rPh>
    <rPh sb="10" eb="11">
      <t>ブン</t>
    </rPh>
    <rPh sb="12" eb="13">
      <t>フク</t>
    </rPh>
    <phoneticPr fontId="2"/>
  </si>
  <si>
    <t>幕の内　　 弁当　（ライス：普通・大）</t>
    <rPh sb="0" eb="1">
      <t>マク</t>
    </rPh>
    <rPh sb="2" eb="3">
      <t>ウチ</t>
    </rPh>
    <rPh sb="6" eb="8">
      <t>ベントウ</t>
    </rPh>
    <phoneticPr fontId="2"/>
  </si>
  <si>
    <t>キャンプファイヤー</t>
    <phoneticPr fontId="2"/>
  </si>
  <si>
    <t xml:space="preserve"> ファイヤー用まき（１６本）</t>
    <rPh sb="6" eb="7">
      <t>ヨウ</t>
    </rPh>
    <rPh sb="12" eb="13">
      <t>ホン</t>
    </rPh>
    <phoneticPr fontId="2"/>
  </si>
  <si>
    <t>キャンドルファイヤー</t>
    <phoneticPr fontId="2"/>
  </si>
  <si>
    <t xml:space="preserve"> ファイヤー用ろうそく（２０本）</t>
    <rPh sb="6" eb="7">
      <t>ヨウ</t>
    </rPh>
    <rPh sb="14" eb="15">
      <t>ホン</t>
    </rPh>
    <phoneticPr fontId="2"/>
  </si>
  <si>
    <r>
      <t>※</t>
    </r>
    <r>
      <rPr>
        <u/>
        <sz val="14"/>
        <rFont val="ＭＳ Ｐゴシック"/>
        <family val="3"/>
        <charset val="128"/>
      </rPr>
      <t xml:space="preserve"> 引率者も一緒に食事をする班の人数に加えてください。</t>
    </r>
    <rPh sb="2" eb="5">
      <t>インソツシャ</t>
    </rPh>
    <rPh sb="6" eb="8">
      <t>イッショ</t>
    </rPh>
    <rPh sb="9" eb="11">
      <t>ショクジ</t>
    </rPh>
    <rPh sb="14" eb="15">
      <t>ハン</t>
    </rPh>
    <rPh sb="16" eb="18">
      <t>ニンズウ</t>
    </rPh>
    <rPh sb="19" eb="20">
      <t>クワ</t>
    </rPh>
    <phoneticPr fontId="2"/>
  </si>
  <si>
    <t>※ かまどの数は２８カ所（ご飯用を含む）です。</t>
    <rPh sb="6" eb="7">
      <t>カズ</t>
    </rPh>
    <rPh sb="11" eb="12">
      <t>ショ</t>
    </rPh>
    <rPh sb="14" eb="15">
      <t>ハン</t>
    </rPh>
    <rPh sb="15" eb="16">
      <t>ヨウ</t>
    </rPh>
    <rPh sb="17" eb="18">
      <t>フク</t>
    </rPh>
    <phoneticPr fontId="2"/>
  </si>
  <si>
    <t xml:space="preserve">  時　　分</t>
    <rPh sb="2" eb="3">
      <t>ジ</t>
    </rPh>
    <rPh sb="5" eb="6">
      <t>フン</t>
    </rPh>
    <phoneticPr fontId="2"/>
  </si>
  <si>
    <t>薪（班の数×２／３束）：まき割り実施時</t>
    <rPh sb="0" eb="1">
      <t>マキ</t>
    </rPh>
    <rPh sb="2" eb="3">
      <t>ハン</t>
    </rPh>
    <rPh sb="4" eb="5">
      <t>カズ</t>
    </rPh>
    <rPh sb="9" eb="10">
      <t>タバ</t>
    </rPh>
    <rPh sb="14" eb="15">
      <t>ワ</t>
    </rPh>
    <rPh sb="16" eb="18">
      <t>ジッシ</t>
    </rPh>
    <rPh sb="18" eb="19">
      <t>ジ</t>
    </rPh>
    <phoneticPr fontId="2"/>
  </si>
  <si>
    <t>使　用　日　時</t>
    <rPh sb="0" eb="1">
      <t>ツカ</t>
    </rPh>
    <rPh sb="2" eb="3">
      <t>ヨウ</t>
    </rPh>
    <rPh sb="4" eb="5">
      <t>ニチ</t>
    </rPh>
    <rPh sb="6" eb="7">
      <t>ドキ</t>
    </rPh>
    <phoneticPr fontId="2"/>
  </si>
  <si>
    <t>２　班</t>
    <rPh sb="2" eb="3">
      <t>ハン</t>
    </rPh>
    <phoneticPr fontId="2"/>
  </si>
  <si>
    <t>３　班</t>
    <rPh sb="2" eb="3">
      <t>ハン</t>
    </rPh>
    <phoneticPr fontId="2"/>
  </si>
  <si>
    <t>　　食事・教材関係書類（様式６）</t>
    <rPh sb="12" eb="14">
      <t>ヨウシキ</t>
    </rPh>
    <phoneticPr fontId="2"/>
  </si>
  <si>
    <t>野外炊事
※２，３</t>
    <rPh sb="0" eb="2">
      <t>ヤガイ</t>
    </rPh>
    <rPh sb="2" eb="4">
      <t>スイジ</t>
    </rPh>
    <phoneticPr fontId="2"/>
  </si>
  <si>
    <t>軽　食※１</t>
    <rPh sb="0" eb="1">
      <t>ケイ</t>
    </rPh>
    <rPh sb="2" eb="3">
      <t>ショク</t>
    </rPh>
    <phoneticPr fontId="2"/>
  </si>
  <si>
    <t>★「給食」「野外炊事」は学校で１メニューのみ選択してください。注文は引率者の分を含む学級毎の人数を入力してください。</t>
    <rPh sb="2" eb="4">
      <t>キュウショク</t>
    </rPh>
    <rPh sb="6" eb="8">
      <t>ヤガイ</t>
    </rPh>
    <rPh sb="8" eb="10">
      <t>スイジ</t>
    </rPh>
    <rPh sb="12" eb="14">
      <t>ガッコウ</t>
    </rPh>
    <rPh sb="22" eb="24">
      <t>センタク</t>
    </rPh>
    <rPh sb="31" eb="33">
      <t>チュウモン</t>
    </rPh>
    <rPh sb="34" eb="37">
      <t>インソツシャ</t>
    </rPh>
    <rPh sb="42" eb="44">
      <t>ガッキュウ</t>
    </rPh>
    <rPh sb="44" eb="45">
      <t>ゴト</t>
    </rPh>
    <rPh sb="46" eb="48">
      <t>ニンズウ</t>
    </rPh>
    <phoneticPr fontId="2"/>
  </si>
  <si>
    <t>★「弁当」「携帯用弁当」は個人での選択が可能です。注文は各メニューの学校内総数を入力してください。「弁当」は配達場所も入力してください。</t>
    <rPh sb="2" eb="4">
      <t>ベントウ</t>
    </rPh>
    <rPh sb="6" eb="9">
      <t>ケイタイヨウ</t>
    </rPh>
    <rPh sb="9" eb="11">
      <t>ベントウ</t>
    </rPh>
    <rPh sb="13" eb="15">
      <t>コジン</t>
    </rPh>
    <rPh sb="17" eb="19">
      <t>センタク</t>
    </rPh>
    <rPh sb="20" eb="22">
      <t>カノウ</t>
    </rPh>
    <rPh sb="25" eb="27">
      <t>チュウモン</t>
    </rPh>
    <rPh sb="28" eb="29">
      <t>カク</t>
    </rPh>
    <rPh sb="34" eb="37">
      <t>ガッコウナイ</t>
    </rPh>
    <rPh sb="37" eb="39">
      <t>ソウスウ</t>
    </rPh>
    <rPh sb="50" eb="52">
      <t>ベントウ</t>
    </rPh>
    <rPh sb="54" eb="56">
      <t>ハイタツ</t>
    </rPh>
    <rPh sb="56" eb="58">
      <t>バショ</t>
    </rPh>
    <phoneticPr fontId="2"/>
  </si>
  <si>
    <t>◎ 持参弁当、持ち込みによる自炊の場合は、その食事の欄に斜線を引いてください。自炊の場合、食材の追加注文は最下段「その他の注文品」に入力してください。</t>
    <rPh sb="2" eb="4">
      <t>ジサン</t>
    </rPh>
    <rPh sb="4" eb="6">
      <t>ベントウ</t>
    </rPh>
    <rPh sb="7" eb="8">
      <t>モ</t>
    </rPh>
    <rPh sb="9" eb="10">
      <t>コ</t>
    </rPh>
    <rPh sb="14" eb="16">
      <t>ジスイ</t>
    </rPh>
    <rPh sb="17" eb="19">
      <t>バアイ</t>
    </rPh>
    <rPh sb="23" eb="25">
      <t>ショクジ</t>
    </rPh>
    <rPh sb="26" eb="27">
      <t>ラン</t>
    </rPh>
    <rPh sb="28" eb="30">
      <t>シャセン</t>
    </rPh>
    <rPh sb="31" eb="32">
      <t>ヒ</t>
    </rPh>
    <rPh sb="39" eb="41">
      <t>ジスイ</t>
    </rPh>
    <rPh sb="42" eb="44">
      <t>バアイ</t>
    </rPh>
    <rPh sb="45" eb="47">
      <t>ショクザイ</t>
    </rPh>
    <rPh sb="48" eb="50">
      <t>ツイカ</t>
    </rPh>
    <rPh sb="50" eb="52">
      <t>チュウモン</t>
    </rPh>
    <rPh sb="53" eb="54">
      <t>サイ</t>
    </rPh>
    <rPh sb="54" eb="56">
      <t>カダン</t>
    </rPh>
    <rPh sb="59" eb="60">
      <t>タ</t>
    </rPh>
    <rPh sb="61" eb="64">
      <t>チュウモンヒン</t>
    </rPh>
    <phoneticPr fontId="2"/>
  </si>
  <si>
    <t>サケ         弁当　（ライス：普通・大）</t>
    <rPh sb="11" eb="13">
      <t>ベントウ</t>
    </rPh>
    <phoneticPr fontId="2"/>
  </si>
  <si>
    <t>※２ 自炊で野外炊事場を使用する場合も、別紙「様式７」を提出してください。その際の薪の注文は、本書面「野外炊事」欄に入力してください。</t>
    <rPh sb="3" eb="5">
      <t>ジスイ</t>
    </rPh>
    <rPh sb="6" eb="8">
      <t>ヤガイ</t>
    </rPh>
    <rPh sb="8" eb="11">
      <t>スイジジョウ</t>
    </rPh>
    <rPh sb="12" eb="14">
      <t>シヨウ</t>
    </rPh>
    <rPh sb="16" eb="18">
      <t>バアイ</t>
    </rPh>
    <rPh sb="20" eb="22">
      <t>ベッシ</t>
    </rPh>
    <rPh sb="39" eb="40">
      <t>サイ</t>
    </rPh>
    <rPh sb="41" eb="42">
      <t>マキ</t>
    </rPh>
    <rPh sb="43" eb="45">
      <t>チュウモン</t>
    </rPh>
    <rPh sb="47" eb="49">
      <t>ホンショ</t>
    </rPh>
    <rPh sb="49" eb="50">
      <t>メン</t>
    </rPh>
    <rPh sb="51" eb="53">
      <t>ヤガイ</t>
    </rPh>
    <rPh sb="53" eb="55">
      <t>スイジ</t>
    </rPh>
    <rPh sb="56" eb="57">
      <t>ラン</t>
    </rPh>
    <phoneticPr fontId="2"/>
  </si>
  <si>
    <t>★「弁当」のライスについては、普通(200g)・大(220g)を選ぶことができます。それぞれの個数を入力してください。</t>
    <rPh sb="2" eb="4">
      <t>ベントウ</t>
    </rPh>
    <rPh sb="15" eb="17">
      <t>フツウ</t>
    </rPh>
    <rPh sb="24" eb="25">
      <t>ダイ</t>
    </rPh>
    <rPh sb="32" eb="33">
      <t>エラ</t>
    </rPh>
    <rPh sb="47" eb="49">
      <t>コスウ</t>
    </rPh>
    <phoneticPr fontId="2"/>
  </si>
  <si>
    <t>　　食事・教材関係書類（様式７）</t>
    <rPh sb="12" eb="14">
      <t>ヨウシキ</t>
    </rPh>
    <phoneticPr fontId="2"/>
  </si>
  <si>
    <t>日目</t>
    <rPh sb="0" eb="1">
      <t>ニチ</t>
    </rPh>
    <rPh sb="1" eb="2">
      <t>メ</t>
    </rPh>
    <phoneticPr fontId="2"/>
  </si>
  <si>
    <r>
      <t>朝食</t>
    </r>
    <r>
      <rPr>
        <sz val="14"/>
        <rFont val="ＭＳ Ｐゴシック"/>
        <family val="3"/>
        <charset val="128"/>
      </rPr>
      <t>（サンドウィッチ＆コーンスープ）</t>
    </r>
    <rPh sb="0" eb="2">
      <t>チョウショク</t>
    </rPh>
    <phoneticPr fontId="2"/>
  </si>
  <si>
    <t>リネン使用料（シーツ・布団カバー・枕カバー）</t>
    <rPh sb="3" eb="5">
      <t>シヨウ</t>
    </rPh>
    <rPh sb="5" eb="6">
      <t>リョウ</t>
    </rPh>
    <rPh sb="11" eb="13">
      <t>フトン</t>
    </rPh>
    <rPh sb="17" eb="18">
      <t>マクラ</t>
    </rPh>
    <phoneticPr fontId="2"/>
  </si>
  <si>
    <t>組数　（宿泊人数）</t>
    <rPh sb="0" eb="2">
      <t>クミスウ</t>
    </rPh>
    <rPh sb="4" eb="6">
      <t>シュクハク</t>
    </rPh>
    <rPh sb="6" eb="7">
      <t>ニン</t>
    </rPh>
    <rPh sb="7" eb="8">
      <t>スウ</t>
    </rPh>
    <phoneticPr fontId="2"/>
  </si>
  <si>
    <t>備　　考</t>
    <rPh sb="0" eb="1">
      <t>ビ</t>
    </rPh>
    <rPh sb="3" eb="4">
      <t>コウ</t>
    </rPh>
    <phoneticPr fontId="2"/>
  </si>
  <si>
    <t>160円</t>
    <rPh sb="3" eb="4">
      <t>エン</t>
    </rPh>
    <phoneticPr fontId="2"/>
  </si>
  <si>
    <t>★提出期限・・・ご利用日の１４日前です。</t>
    <rPh sb="1" eb="3">
      <t>テイシュツ</t>
    </rPh>
    <rPh sb="3" eb="5">
      <t>キゲン</t>
    </rPh>
    <rPh sb="9" eb="12">
      <t>リヨウビ</t>
    </rPh>
    <rPh sb="15" eb="17">
      <t>ニチマエ</t>
    </rPh>
    <phoneticPr fontId="2"/>
  </si>
  <si>
    <t>※　２泊の場合も一組の代金になります。</t>
    <rPh sb="3" eb="4">
      <t>ハク</t>
    </rPh>
    <rPh sb="5" eb="7">
      <t>バアイ</t>
    </rPh>
    <rPh sb="8" eb="10">
      <t>ヒトクミ</t>
    </rPh>
    <rPh sb="11" eb="13">
      <t>ダイキン</t>
    </rPh>
    <phoneticPr fontId="2"/>
  </si>
  <si>
    <t>★提出期限・・・ご利用日の１４日前です。（利用日数分を一括で提出してください。）</t>
    <rPh sb="1" eb="3">
      <t>テイシュツ</t>
    </rPh>
    <rPh sb="3" eb="5">
      <t>キゲン</t>
    </rPh>
    <rPh sb="9" eb="12">
      <t>リヨウビ</t>
    </rPh>
    <rPh sb="15" eb="17">
      <t>ニチマエ</t>
    </rPh>
    <rPh sb="21" eb="23">
      <t>リヨウ</t>
    </rPh>
    <rPh sb="23" eb="25">
      <t>ニッスウ</t>
    </rPh>
    <rPh sb="25" eb="26">
      <t>ブン</t>
    </rPh>
    <rPh sb="27" eb="29">
      <t>イッカツ</t>
    </rPh>
    <rPh sb="30" eb="32">
      <t>テイシュツ</t>
    </rPh>
    <phoneticPr fontId="2"/>
  </si>
  <si>
    <t xml:space="preserve"> あ　ん（８００ｇ）</t>
    <phoneticPr fontId="2"/>
  </si>
  <si>
    <t xml:space="preserve"> かつおぶし（１２．５ｇ）</t>
    <phoneticPr fontId="2"/>
  </si>
  <si>
    <t xml:space="preserve"> 小麦粉（１Kg)</t>
    <rPh sb="1" eb="4">
      <t>コムギコ</t>
    </rPh>
    <phoneticPr fontId="2"/>
  </si>
  <si>
    <t xml:space="preserve"> 重曹（６０ｇ)</t>
    <rPh sb="1" eb="3">
      <t>ジュウソウ</t>
    </rPh>
    <phoneticPr fontId="2"/>
  </si>
  <si>
    <t xml:space="preserve"> あずき（２５０ｇ）</t>
    <phoneticPr fontId="2"/>
  </si>
  <si>
    <t xml:space="preserve"> あ　ん（８００ｇ）</t>
    <phoneticPr fontId="2"/>
  </si>
  <si>
    <t>豚しょうが焼き定食</t>
    <rPh sb="0" eb="1">
      <t>ブタ</t>
    </rPh>
    <rPh sb="5" eb="6">
      <t>ヤ</t>
    </rPh>
    <rPh sb="7" eb="9">
      <t>テイショク</t>
    </rPh>
    <phoneticPr fontId="2"/>
  </si>
  <si>
    <t>中華定食</t>
    <rPh sb="0" eb="2">
      <t>チュウカ</t>
    </rPh>
    <rPh sb="2" eb="4">
      <t>テイショク</t>
    </rPh>
    <phoneticPr fontId="2"/>
  </si>
  <si>
    <t>目玉焼きデミハンバーグ定食</t>
    <rPh sb="0" eb="3">
      <t>メダマヤ</t>
    </rPh>
    <rPh sb="11" eb="13">
      <t>テイショク</t>
    </rPh>
    <phoneticPr fontId="2"/>
  </si>
  <si>
    <t>肉じゃがと豚汁の和風定食</t>
    <rPh sb="0" eb="1">
      <t>ニク</t>
    </rPh>
    <rPh sb="5" eb="6">
      <t>トン</t>
    </rPh>
    <rPh sb="6" eb="7">
      <t>ジル</t>
    </rPh>
    <rPh sb="8" eb="10">
      <t>ワフウ</t>
    </rPh>
    <rPh sb="10" eb="12">
      <t>テイショク</t>
    </rPh>
    <phoneticPr fontId="2"/>
  </si>
  <si>
    <t>調理パンセット</t>
    <rPh sb="0" eb="2">
      <t>チョウリ</t>
    </rPh>
    <phoneticPr fontId="2"/>
  </si>
  <si>
    <t>薪（１班１束）</t>
    <rPh sb="0" eb="1">
      <t>マキ</t>
    </rPh>
    <rPh sb="3" eb="4">
      <t>ハン</t>
    </rPh>
    <rPh sb="5" eb="6">
      <t>タバ</t>
    </rPh>
    <phoneticPr fontId="2"/>
  </si>
  <si>
    <t xml:space="preserve">おにぎりセット２個 </t>
    <rPh sb="8" eb="9">
      <t>コ</t>
    </rPh>
    <phoneticPr fontId="2"/>
  </si>
  <si>
    <t xml:space="preserve">おにぎりセット３個 </t>
    <rPh sb="8" eb="9">
      <t>コ</t>
    </rPh>
    <phoneticPr fontId="2"/>
  </si>
  <si>
    <r>
      <t xml:space="preserve">調理パンセット　　 </t>
    </r>
    <r>
      <rPr>
        <sz val="14"/>
        <rFont val="HG創英角ｺﾞｼｯｸUB"/>
        <family val="3"/>
        <charset val="128"/>
      </rPr>
      <t>＊１１月～５月限定</t>
    </r>
    <rPh sb="0" eb="2">
      <t>チョウリ</t>
    </rPh>
    <phoneticPr fontId="2"/>
  </si>
  <si>
    <t>合　　計</t>
    <rPh sb="0" eb="1">
      <t>ゴウ</t>
    </rPh>
    <rPh sb="3" eb="4">
      <t>ケイ</t>
    </rPh>
    <phoneticPr fontId="2"/>
  </si>
  <si>
    <t>人</t>
    <rPh sb="0" eb="1">
      <t>ニン</t>
    </rPh>
    <phoneticPr fontId="2"/>
  </si>
  <si>
    <t>合計人数</t>
    <rPh sb="0" eb="2">
      <t>ゴウケイ</t>
    </rPh>
    <rPh sb="2" eb="4">
      <t>ニンズウ</t>
    </rPh>
    <phoneticPr fontId="2"/>
  </si>
  <si>
    <r>
      <t>※ 野外炊事セットを注文する場合は、</t>
    </r>
    <r>
      <rPr>
        <u val="double"/>
        <sz val="14"/>
        <rFont val="HGS創英角ﾎﾟｯﾌﾟ体"/>
        <family val="3"/>
        <charset val="128"/>
      </rPr>
      <t>１班５～７名</t>
    </r>
    <r>
      <rPr>
        <sz val="14"/>
        <rFont val="ＭＳ Ｐゴシック"/>
        <family val="3"/>
        <charset val="128"/>
      </rPr>
      <t>編成でお願いします。</t>
    </r>
    <rPh sb="2" eb="4">
      <t>ヤガイ</t>
    </rPh>
    <rPh sb="4" eb="6">
      <t>スイジ</t>
    </rPh>
    <rPh sb="10" eb="12">
      <t>チュウモン</t>
    </rPh>
    <rPh sb="14" eb="16">
      <t>バアイ</t>
    </rPh>
    <rPh sb="19" eb="20">
      <t>ハン</t>
    </rPh>
    <rPh sb="23" eb="24">
      <t>メイ</t>
    </rPh>
    <rPh sb="24" eb="26">
      <t>ヘンセイ</t>
    </rPh>
    <rPh sb="28" eb="29">
      <t>ネガ</t>
    </rPh>
    <phoneticPr fontId="2"/>
  </si>
  <si>
    <r>
      <t>タンサンまんじゅう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活動班
（４）班</t>
    </r>
    <rPh sb="11" eb="13">
      <t>カツドウ</t>
    </rPh>
    <rPh sb="13" eb="14">
      <t>ハン</t>
    </rPh>
    <rPh sb="18" eb="19">
      <t>ハン</t>
    </rPh>
    <phoneticPr fontId="2"/>
  </si>
  <si>
    <t>普</t>
    <rPh sb="0" eb="1">
      <t>ススム</t>
    </rPh>
    <phoneticPr fontId="2"/>
  </si>
  <si>
    <t>個</t>
    <rPh sb="0" eb="1">
      <t>コ</t>
    </rPh>
    <phoneticPr fontId="2"/>
  </si>
  <si>
    <t>大</t>
    <rPh sb="0" eb="1">
      <t>ダイ</t>
    </rPh>
    <phoneticPr fontId="2"/>
  </si>
  <si>
    <r>
      <t>※３ 食材セットを注文する野外炊事は、班単位での活動になります。各班の</t>
    </r>
    <r>
      <rPr>
        <u/>
        <sz val="16"/>
        <rFont val="ＭＳ Ｐゴシック"/>
        <family val="3"/>
        <charset val="128"/>
      </rPr>
      <t>人数を「様式７」にて提出</t>
    </r>
    <r>
      <rPr>
        <sz val="16"/>
        <rFont val="ＭＳ Ｐゴシック"/>
        <family val="3"/>
        <charset val="128"/>
      </rPr>
      <t>してください。また、</t>
    </r>
    <r>
      <rPr>
        <u/>
        <sz val="16"/>
        <rFont val="ＭＳ Ｐゴシック"/>
        <family val="3"/>
        <charset val="128"/>
      </rPr>
      <t>薪（１班１束）</t>
    </r>
    <r>
      <rPr>
        <sz val="16"/>
        <rFont val="ＭＳ Ｐゴシック"/>
        <family val="3"/>
        <charset val="128"/>
      </rPr>
      <t>を注文してください。</t>
    </r>
    <rPh sb="3" eb="5">
      <t>ショクザイ</t>
    </rPh>
    <rPh sb="9" eb="11">
      <t>チュウモン</t>
    </rPh>
    <rPh sb="13" eb="15">
      <t>ヤガイ</t>
    </rPh>
    <rPh sb="15" eb="17">
      <t>スイジ</t>
    </rPh>
    <rPh sb="19" eb="20">
      <t>ハン</t>
    </rPh>
    <rPh sb="20" eb="22">
      <t>タンイ</t>
    </rPh>
    <rPh sb="24" eb="26">
      <t>カツドウ</t>
    </rPh>
    <rPh sb="32" eb="34">
      <t>カクハン</t>
    </rPh>
    <rPh sb="35" eb="37">
      <t>ニンズウ</t>
    </rPh>
    <rPh sb="39" eb="41">
      <t>ヨウシキ</t>
    </rPh>
    <rPh sb="45" eb="47">
      <t>テイシュツ</t>
    </rPh>
    <rPh sb="57" eb="58">
      <t>マキ</t>
    </rPh>
    <rPh sb="60" eb="61">
      <t>ハン</t>
    </rPh>
    <rPh sb="62" eb="63">
      <t>タバ</t>
    </rPh>
    <rPh sb="65" eb="67">
      <t>チュウモン</t>
    </rPh>
    <phoneticPr fontId="2"/>
  </si>
  <si>
    <t>０４２（６８７）５０５０</t>
    <phoneticPr fontId="2"/>
  </si>
  <si>
    <t>ＦＡＸ</t>
    <phoneticPr fontId="2"/>
  </si>
  <si>
    <t>０４２（６８６）６０２５</t>
    <phoneticPr fontId="2"/>
  </si>
  <si>
    <t>ＴＥＬ</t>
    <phoneticPr fontId="2"/>
  </si>
  <si>
    <t>やませみ</t>
    <phoneticPr fontId="2"/>
  </si>
  <si>
    <t>やませみ</t>
    <phoneticPr fontId="2"/>
  </si>
  <si>
    <t>給　食</t>
    <phoneticPr fontId="2"/>
  </si>
  <si>
    <t xml:space="preserve">  時　　分</t>
    <phoneticPr fontId="2"/>
  </si>
  <si>
    <t>朝食B（サケ＆みそしる）</t>
    <phoneticPr fontId="2"/>
  </si>
  <si>
    <t>やませみ</t>
    <phoneticPr fontId="2"/>
  </si>
  <si>
    <t>朝食A（オムレツ＆スープ）</t>
    <phoneticPr fontId="2"/>
  </si>
  <si>
    <t>給　食</t>
    <phoneticPr fontId="2"/>
  </si>
  <si>
    <t>○</t>
    <phoneticPr fontId="2"/>
  </si>
  <si>
    <t>○</t>
  </si>
  <si>
    <t>ハンバーグ弁当　（ライス：普通・大）</t>
  </si>
  <si>
    <t>普</t>
  </si>
  <si>
    <t>個</t>
  </si>
  <si>
    <t>大</t>
  </si>
  <si>
    <t>チキンカツ 弁当　（ライス：普通・大）</t>
  </si>
  <si>
    <t>エビフライ  弁当　（ライス：普通・大）</t>
  </si>
  <si>
    <t>からあげ　 弁当　（ライス：普通・大）</t>
  </si>
  <si>
    <t>サケ　       弁当　（ライス：普通・大）</t>
  </si>
  <si>
    <t>幕の内　　 弁当　（ライス：普通・大）</t>
  </si>
  <si>
    <t>カレーセット</t>
  </si>
  <si>
    <t>バーベキューセット</t>
  </si>
  <si>
    <t>豚汁セット</t>
  </si>
  <si>
    <t>薪（１班１束）</t>
  </si>
  <si>
    <t>束</t>
  </si>
  <si>
    <t>薪（班の数×２／３束）：まき割り実施時</t>
  </si>
  <si>
    <t>からあげ定食</t>
    <rPh sb="4" eb="6">
      <t>テイショク</t>
    </rPh>
    <phoneticPr fontId="2"/>
  </si>
  <si>
    <t>おにぎりセット２個</t>
    <rPh sb="8" eb="9">
      <t>コ</t>
    </rPh>
    <phoneticPr fontId="2"/>
  </si>
  <si>
    <t>ふるさと自然体験教室</t>
    <rPh sb="4" eb="6">
      <t>シゼン</t>
    </rPh>
    <rPh sb="6" eb="8">
      <t>タイケン</t>
    </rPh>
    <rPh sb="8" eb="10">
      <t>キョウシツ</t>
    </rPh>
    <phoneticPr fontId="2"/>
  </si>
  <si>
    <t>小枝のボールペン</t>
    <rPh sb="0" eb="2">
      <t>コエダ</t>
    </rPh>
    <phoneticPr fontId="2"/>
  </si>
  <si>
    <r>
      <t>☆食の活動における１班の人数は、６～７</t>
    </r>
    <r>
      <rPr>
        <sz val="11"/>
        <rFont val="ＭＳ Ｐゴシック"/>
        <family val="3"/>
        <charset val="128"/>
      </rPr>
      <t>人です。</t>
    </r>
    <rPh sb="1" eb="2">
      <t>ショク</t>
    </rPh>
    <rPh sb="3" eb="5">
      <t>カツドウ</t>
    </rPh>
    <rPh sb="10" eb="11">
      <t>ハン</t>
    </rPh>
    <rPh sb="12" eb="14">
      <t>ニンズウ</t>
    </rPh>
    <rPh sb="19" eb="20">
      <t>ニン</t>
    </rPh>
    <phoneticPr fontId="2"/>
  </si>
  <si>
    <t>☆野外炊事場での食の活動をする場合は、１かまどにつき 薪を１束注文してください。</t>
    <rPh sb="1" eb="3">
      <t>ヤガイ</t>
    </rPh>
    <rPh sb="3" eb="6">
      <t>スイジバ</t>
    </rPh>
    <rPh sb="8" eb="9">
      <t>ショク</t>
    </rPh>
    <rPh sb="10" eb="12">
      <t>カツドウ</t>
    </rPh>
    <rPh sb="15" eb="17">
      <t>バアイ</t>
    </rPh>
    <rPh sb="27" eb="28">
      <t>マキ</t>
    </rPh>
    <rPh sb="30" eb="31">
      <t>タバ</t>
    </rPh>
    <rPh sb="31" eb="33">
      <t>チュウモン</t>
    </rPh>
    <phoneticPr fontId="2"/>
  </si>
  <si>
    <t>☆上記以外の食材注文（季節限定の郷土の食　等）についてはご相談ください。</t>
    <rPh sb="1" eb="3">
      <t>ジョウキ</t>
    </rPh>
    <rPh sb="3" eb="5">
      <t>イガイ</t>
    </rPh>
    <rPh sb="6" eb="8">
      <t>ショクザイ</t>
    </rPh>
    <rPh sb="8" eb="10">
      <t>チュウモン</t>
    </rPh>
    <rPh sb="11" eb="13">
      <t>キセツ</t>
    </rPh>
    <rPh sb="13" eb="15">
      <t>ゲンテイ</t>
    </rPh>
    <rPh sb="16" eb="18">
      <t>キョウド</t>
    </rPh>
    <rPh sb="19" eb="20">
      <t>ショク</t>
    </rPh>
    <rPh sb="21" eb="22">
      <t>トウ</t>
    </rPh>
    <rPh sb="29" eb="31">
      <t>ソウダン</t>
    </rPh>
    <phoneticPr fontId="2"/>
  </si>
  <si>
    <t>　【提出先】ふるさと自然体験教室</t>
    <rPh sb="10" eb="12">
      <t>シゼン</t>
    </rPh>
    <rPh sb="12" eb="14">
      <t>タイケン</t>
    </rPh>
    <rPh sb="14" eb="16">
      <t>キョウシツ</t>
    </rPh>
    <phoneticPr fontId="2"/>
  </si>
  <si>
    <t>）本</t>
    <rPh sb="1" eb="2">
      <t>ホン</t>
    </rPh>
    <phoneticPr fontId="2"/>
  </si>
  <si>
    <t>黒色　（</t>
    <rPh sb="0" eb="1">
      <t>クロ</t>
    </rPh>
    <rPh sb="1" eb="2">
      <t>イロ</t>
    </rPh>
    <phoneticPr fontId="2"/>
  </si>
  <si>
    <t>青色　（</t>
    <rPh sb="0" eb="1">
      <t>アオ</t>
    </rPh>
    <rPh sb="1" eb="2">
      <t>イロ</t>
    </rPh>
    <phoneticPr fontId="2"/>
  </si>
  <si>
    <t>赤色　（</t>
    <rPh sb="0" eb="1">
      <t>アカ</t>
    </rPh>
    <rPh sb="1" eb="2">
      <t>イロ</t>
    </rPh>
    <phoneticPr fontId="2"/>
  </si>
  <si>
    <t>菓子パンセット２個</t>
    <rPh sb="0" eb="2">
      <t>カシ</t>
    </rPh>
    <rPh sb="8" eb="9">
      <t>コ</t>
    </rPh>
    <phoneticPr fontId="2"/>
  </si>
  <si>
    <t>菓子パンセット３個</t>
    <rPh sb="0" eb="2">
      <t>カシ</t>
    </rPh>
    <rPh sb="8" eb="9">
      <t>コ</t>
    </rPh>
    <phoneticPr fontId="2"/>
  </si>
  <si>
    <t>※キット600円、土台板100円</t>
    <rPh sb="7" eb="8">
      <t>エン</t>
    </rPh>
    <rPh sb="9" eb="11">
      <t>ドダイ</t>
    </rPh>
    <rPh sb="11" eb="12">
      <t>イタ</t>
    </rPh>
    <rPh sb="15" eb="16">
      <t>エン</t>
    </rPh>
    <phoneticPr fontId="2"/>
  </si>
  <si>
    <t>緑色　（</t>
    <rPh sb="0" eb="1">
      <t>ミドリ</t>
    </rPh>
    <rPh sb="1" eb="2">
      <t>イロ</t>
    </rPh>
    <phoneticPr fontId="2"/>
  </si>
  <si>
    <r>
      <t>携帯用弁当
(250ml お茶付き）</t>
    </r>
    <r>
      <rPr>
        <sz val="11"/>
        <rFont val="ＭＳ Ｐゴシック"/>
        <family val="3"/>
        <charset val="128"/>
      </rPr>
      <t xml:space="preserve">
　　</t>
    </r>
    <r>
      <rPr>
        <sz val="16"/>
        <rFont val="ＭＳ Ｐゴシック"/>
        <family val="3"/>
        <charset val="128"/>
      </rPr>
      <t>※１</t>
    </r>
    <rPh sb="0" eb="3">
      <t>ケイタイヨウ</t>
    </rPh>
    <rPh sb="3" eb="5">
      <t>ベントウ</t>
    </rPh>
    <phoneticPr fontId="2"/>
  </si>
  <si>
    <t>携帯用弁当
(500ml お茶付き）
　※１</t>
    <rPh sb="0" eb="2">
      <t>ケイタイ</t>
    </rPh>
    <rPh sb="2" eb="3">
      <t>ヨウ</t>
    </rPh>
    <rPh sb="3" eb="5">
      <t>ベントウ</t>
    </rPh>
    <rPh sb="14" eb="15">
      <t>チャ</t>
    </rPh>
    <rPh sb="15" eb="16">
      <t>ツ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</si>
  <si>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</si>
  <si>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</si>
  <si>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</si>
  <si>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</si>
  <si>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</si>
  <si>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朝食</t>
    <rPh sb="0" eb="2">
      <t>チョウショク</t>
    </rPh>
    <phoneticPr fontId="2"/>
  </si>
  <si>
    <t>食事メニュー</t>
    <rPh sb="0" eb="2">
      <t>ショクジ</t>
    </rPh>
    <phoneticPr fontId="2"/>
  </si>
  <si>
    <t>対応について</t>
    <rPh sb="0" eb="2">
      <t>タイオウ</t>
    </rPh>
    <phoneticPr fontId="2"/>
  </si>
  <si>
    <t>【記載例】</t>
    <rPh sb="1" eb="3">
      <t>キサイ</t>
    </rPh>
    <rPh sb="3" eb="4">
      <t>レイ</t>
    </rPh>
    <phoneticPr fontId="2"/>
  </si>
  <si>
    <t>弁当</t>
    <rPh sb="0" eb="2">
      <t>ベントウ</t>
    </rPh>
    <phoneticPr fontId="2"/>
  </si>
  <si>
    <t>除去食対応あり</t>
    <rPh sb="0" eb="2">
      <t>ジョキョ</t>
    </rPh>
    <rPh sb="2" eb="3">
      <t>ショク</t>
    </rPh>
    <rPh sb="3" eb="5">
      <t>タイオウ</t>
    </rPh>
    <phoneticPr fontId="2"/>
  </si>
  <si>
    <t>除去食対応なし</t>
    <rPh sb="0" eb="2">
      <t>ジョキョ</t>
    </rPh>
    <rPh sb="2" eb="3">
      <t>ショク</t>
    </rPh>
    <rPh sb="3" eb="5">
      <t>タイオウ</t>
    </rPh>
    <phoneticPr fontId="2"/>
  </si>
  <si>
    <t>野外炊事（カレー）</t>
    <rPh sb="0" eb="2">
      <t>ヤガイ</t>
    </rPh>
    <rPh sb="2" eb="4">
      <t>スイジ</t>
    </rPh>
    <phoneticPr fontId="2"/>
  </si>
  <si>
    <t>食 事 ・ リ ネ ン 注 文 表</t>
    <phoneticPr fontId="2"/>
  </si>
  <si>
    <t>食事・教材関係書類（様式５）</t>
    <phoneticPr fontId="2"/>
  </si>
  <si>
    <t>【食事担当者名】</t>
    <phoneticPr fontId="2"/>
  </si>
  <si>
    <t>②アレルギーや宗教上の関係で、除去食対応がある場合は下のボタンでお知らせください。</t>
    <rPh sb="7" eb="9">
      <t>シュウキョウ</t>
    </rPh>
    <rPh sb="9" eb="10">
      <t>ジョウ</t>
    </rPh>
    <rPh sb="11" eb="13">
      <t>カンケイ</t>
    </rPh>
    <rPh sb="17" eb="18">
      <t>ショク</t>
    </rPh>
    <rPh sb="18" eb="20">
      <t>タイオウ</t>
    </rPh>
    <rPh sb="23" eb="25">
      <t>バアイ</t>
    </rPh>
    <rPh sb="26" eb="27">
      <t>シタ</t>
    </rPh>
    <rPh sb="33" eb="34">
      <t>シ</t>
    </rPh>
    <phoneticPr fontId="2"/>
  </si>
  <si>
    <t>④（様式⑥）教材等を注文される場合は、下のボタンからご注文ください。</t>
    <rPh sb="2" eb="4">
      <t>ヨウシキ</t>
    </rPh>
    <rPh sb="6" eb="8">
      <t>キョウザイ</t>
    </rPh>
    <rPh sb="8" eb="9">
      <t>トウ</t>
    </rPh>
    <rPh sb="10" eb="12">
      <t>チュウモン</t>
    </rPh>
    <rPh sb="15" eb="17">
      <t>バアイ</t>
    </rPh>
    <rPh sb="19" eb="20">
      <t>シタ</t>
    </rPh>
    <rPh sb="27" eb="29">
      <t>チュウモン</t>
    </rPh>
    <phoneticPr fontId="2"/>
  </si>
  <si>
    <t>⑤（様式⑦）野外炊事を実施する場合は、グループ編成表の作成をお願いします。</t>
    <rPh sb="2" eb="4">
      <t>ヨウシキ</t>
    </rPh>
    <rPh sb="6" eb="8">
      <t>ヤガイ</t>
    </rPh>
    <rPh sb="8" eb="10">
      <t>スイジ</t>
    </rPh>
    <rPh sb="11" eb="13">
      <t>ジッシ</t>
    </rPh>
    <rPh sb="15" eb="17">
      <t>バアイ</t>
    </rPh>
    <rPh sb="23" eb="25">
      <t>ヘンセイ</t>
    </rPh>
    <rPh sb="25" eb="26">
      <t>ヒョウ</t>
    </rPh>
    <rPh sb="27" eb="29">
      <t>サクセイ</t>
    </rPh>
    <rPh sb="31" eb="32">
      <t>ネガ</t>
    </rPh>
    <phoneticPr fontId="2"/>
  </si>
  <si>
    <t>～</t>
    <phoneticPr fontId="2"/>
  </si>
  <si>
    <t>～</t>
    <phoneticPr fontId="2"/>
  </si>
  <si>
    <t>食 事 ・ リ ネ ン 注 文 表</t>
    <phoneticPr fontId="2"/>
  </si>
  <si>
    <t>野外炊事グループ編成表（２回目）</t>
    <rPh sb="0" eb="2">
      <t>ヤガイ</t>
    </rPh>
    <rPh sb="2" eb="4">
      <t>スイジ</t>
    </rPh>
    <rPh sb="8" eb="10">
      <t>ヘンセイ</t>
    </rPh>
    <rPh sb="13" eb="15">
      <t>カイメ</t>
    </rPh>
    <phoneticPr fontId="2"/>
  </si>
  <si>
    <t>野外炊事グループ編成表（１回目）</t>
    <rPh sb="0" eb="2">
      <t>ヤガイ</t>
    </rPh>
    <rPh sb="2" eb="4">
      <t>スイジ</t>
    </rPh>
    <rPh sb="8" eb="10">
      <t>ヘンセイ</t>
    </rPh>
    <rPh sb="13" eb="15">
      <t>カイメ</t>
    </rPh>
    <phoneticPr fontId="2"/>
  </si>
  <si>
    <t>③（様式⑤）やませみ利用中の食事数量について、下のリンク先へご入力ください。</t>
    <rPh sb="2" eb="4">
      <t>ヨウシキ</t>
    </rPh>
    <rPh sb="10" eb="13">
      <t>リヨウチュウ</t>
    </rPh>
    <rPh sb="14" eb="16">
      <t>ショクジ</t>
    </rPh>
    <rPh sb="16" eb="18">
      <t>スウリョウ</t>
    </rPh>
    <rPh sb="23" eb="24">
      <t>シタ</t>
    </rPh>
    <rPh sb="28" eb="29">
      <t>サキ</t>
    </rPh>
    <rPh sb="31" eb="33">
      <t>ニュウリョク</t>
    </rPh>
    <phoneticPr fontId="2"/>
  </si>
  <si>
    <t>軽食</t>
    <rPh sb="0" eb="2">
      <t>ケイショク</t>
    </rPh>
    <phoneticPr fontId="2"/>
  </si>
  <si>
    <t>やませみたろう</t>
    <phoneticPr fontId="2"/>
  </si>
  <si>
    <t>○</t>
    <phoneticPr fontId="2"/>
  </si>
  <si>
    <t>お茶（５００ｍℓ）</t>
    <rPh sb="1" eb="2">
      <t>チャ</t>
    </rPh>
    <phoneticPr fontId="2"/>
  </si>
  <si>
    <t>お茶（２５０ｍℓ）</t>
    <rPh sb="1" eb="2">
      <t>チャ</t>
    </rPh>
    <phoneticPr fontId="2"/>
  </si>
  <si>
    <r>
      <t>※１ 朝食の「軽食」「携帯用弁当」、昼食の「携帯用弁当」については、</t>
    </r>
    <r>
      <rPr>
        <u/>
        <sz val="16"/>
        <color indexed="10"/>
        <rFont val="ＭＳ Ｐゴシック"/>
        <family val="3"/>
        <charset val="128"/>
      </rPr>
      <t>注文変更は利用日２日前（土・日・祝日を除く）まで</t>
    </r>
    <r>
      <rPr>
        <sz val="16"/>
        <color indexed="10"/>
        <rFont val="ＭＳ Ｐゴシック"/>
        <family val="3"/>
        <charset val="128"/>
      </rPr>
      <t>です。それ以降の変更はできません。また、納品時刻は７：４５以降となります。</t>
    </r>
    <rPh sb="3" eb="5">
      <t>チョウショク</t>
    </rPh>
    <rPh sb="7" eb="9">
      <t>ケイショク</t>
    </rPh>
    <rPh sb="11" eb="14">
      <t>ケイタイヨウ</t>
    </rPh>
    <rPh sb="14" eb="16">
      <t>ベントウ</t>
    </rPh>
    <rPh sb="18" eb="19">
      <t>ヒル</t>
    </rPh>
    <rPh sb="19" eb="20">
      <t>ショク</t>
    </rPh>
    <rPh sb="22" eb="25">
      <t>ケイタイヨウ</t>
    </rPh>
    <rPh sb="25" eb="27">
      <t>ベントウ</t>
    </rPh>
    <rPh sb="34" eb="36">
      <t>チュウモン</t>
    </rPh>
    <rPh sb="36" eb="38">
      <t>ヘンコウ</t>
    </rPh>
    <rPh sb="39" eb="42">
      <t>リヨウビ</t>
    </rPh>
    <rPh sb="43" eb="44">
      <t>カ</t>
    </rPh>
    <rPh sb="44" eb="45">
      <t>マエ</t>
    </rPh>
    <rPh sb="46" eb="47">
      <t>ド</t>
    </rPh>
    <rPh sb="48" eb="49">
      <t>ヒ</t>
    </rPh>
    <rPh sb="50" eb="52">
      <t>シュクジツ</t>
    </rPh>
    <rPh sb="53" eb="54">
      <t>ノゾ</t>
    </rPh>
    <rPh sb="63" eb="65">
      <t>イコウ</t>
    </rPh>
    <rPh sb="66" eb="68">
      <t>ヘンコウ</t>
    </rPh>
    <rPh sb="78" eb="80">
      <t>ノウヒン</t>
    </rPh>
    <rPh sb="80" eb="82">
      <t>ジコク</t>
    </rPh>
    <rPh sb="87" eb="89">
      <t>イコウ</t>
    </rPh>
    <phoneticPr fontId="2"/>
  </si>
  <si>
    <t>オレンジジュース（２００ｍℓ）</t>
    <phoneticPr fontId="2"/>
  </si>
  <si>
    <t>アップルジュース（２００ｍℓ）</t>
    <phoneticPr fontId="2"/>
  </si>
  <si>
    <r>
      <t>調理パンセット</t>
    </r>
    <r>
      <rPr>
        <sz val="12"/>
        <rFont val="ＭＳ Ｐゴシック"/>
        <family val="3"/>
        <charset val="128"/>
      </rPr>
      <t xml:space="preserve"> </t>
    </r>
    <r>
      <rPr>
        <sz val="12"/>
        <rFont val="HG創英角ｺﾞｼｯｸUB"/>
        <family val="3"/>
        <charset val="128"/>
      </rPr>
      <t>＊１１月～５月限定</t>
    </r>
    <rPh sb="0" eb="2">
      <t>チョウリ</t>
    </rPh>
    <phoneticPr fontId="2"/>
  </si>
  <si>
    <t>※ 野外炊事を実施する時間を○で囲ってください。</t>
    <rPh sb="2" eb="4">
      <t>ヤガイ</t>
    </rPh>
    <rPh sb="4" eb="6">
      <t>スイジ</t>
    </rPh>
    <rPh sb="7" eb="9">
      <t>ジッシ</t>
    </rPh>
    <rPh sb="11" eb="13">
      <t>ジカン</t>
    </rPh>
    <rPh sb="16" eb="17">
      <t>カコ</t>
    </rPh>
    <phoneticPr fontId="2"/>
  </si>
  <si>
    <t>※キャンプファイヤー用薪・活動用薪（野外炊事を除く）・壁掛け時計・小枝のボールペン・</t>
    <rPh sb="10" eb="11">
      <t>ヨウ</t>
    </rPh>
    <rPh sb="11" eb="12">
      <t>マキ</t>
    </rPh>
    <rPh sb="18" eb="20">
      <t>ヤガイ</t>
    </rPh>
    <rPh sb="20" eb="22">
      <t>スイジ</t>
    </rPh>
    <rPh sb="23" eb="24">
      <t>ノゾ</t>
    </rPh>
    <rPh sb="27" eb="29">
      <t>カベカ</t>
    </rPh>
    <rPh sb="30" eb="32">
      <t>ドケイ</t>
    </rPh>
    <rPh sb="33" eb="35">
      <t>コエダ</t>
    </rPh>
    <phoneticPr fontId="2"/>
  </si>
  <si>
    <t>食の体験活動など。</t>
    <phoneticPr fontId="2"/>
  </si>
  <si>
    <t>※数量に誤りがないよう、十分ご確認ください。</t>
    <rPh sb="1" eb="3">
      <t>スウリョウ</t>
    </rPh>
    <rPh sb="4" eb="5">
      <t>アヤマ</t>
    </rPh>
    <rPh sb="12" eb="14">
      <t>ジュウブン</t>
    </rPh>
    <rPh sb="15" eb="17">
      <t>カクニン</t>
    </rPh>
    <phoneticPr fontId="2"/>
  </si>
  <si>
    <t>※除去食対応がある場合は、リンク先の記載例を参考にしていただき、具体的な内容をご記載</t>
    <rPh sb="1" eb="3">
      <t>ジョキョ</t>
    </rPh>
    <rPh sb="3" eb="4">
      <t>ショク</t>
    </rPh>
    <rPh sb="4" eb="6">
      <t>タイオウ</t>
    </rPh>
    <rPh sb="9" eb="11">
      <t>バアイ</t>
    </rPh>
    <rPh sb="16" eb="17">
      <t>サキ</t>
    </rPh>
    <rPh sb="18" eb="20">
      <t>キサイ</t>
    </rPh>
    <rPh sb="20" eb="21">
      <t>レイ</t>
    </rPh>
    <rPh sb="22" eb="24">
      <t>サンコウ</t>
    </rPh>
    <rPh sb="32" eb="35">
      <t>グタイテキ</t>
    </rPh>
    <rPh sb="36" eb="38">
      <t>ナイヨウ</t>
    </rPh>
    <rPh sb="40" eb="42">
      <t>キサイ</t>
    </rPh>
    <phoneticPr fontId="2"/>
  </si>
  <si>
    <t>ください。</t>
    <phoneticPr fontId="2"/>
  </si>
  <si>
    <t>○</t>
    <phoneticPr fontId="2"/>
  </si>
  <si>
    <t>○</t>
    <phoneticPr fontId="2"/>
  </si>
  <si>
    <t>○</t>
    <phoneticPr fontId="2"/>
  </si>
  <si>
    <t>やませみ</t>
  </si>
  <si>
    <t>○</t>
    <phoneticPr fontId="2"/>
  </si>
  <si>
    <t>サケ弁当２つポテトサラダ除去。</t>
    <rPh sb="2" eb="4">
      <t>ベントウ</t>
    </rPh>
    <rPh sb="12" eb="14">
      <t>ジョキョ</t>
    </rPh>
    <phoneticPr fontId="2"/>
  </si>
  <si>
    <t>野外炊事（カレー）の豚肉を全員分鶏肉に変更。
カレーのルーはアレルギー対応ルーを学校から全員分持込む。</t>
    <rPh sb="0" eb="2">
      <t>ヤガイ</t>
    </rPh>
    <rPh sb="2" eb="4">
      <t>スイジ</t>
    </rPh>
    <rPh sb="10" eb="12">
      <t>ブタニク</t>
    </rPh>
    <rPh sb="13" eb="15">
      <t>ゼンイン</t>
    </rPh>
    <rPh sb="15" eb="16">
      <t>ブン</t>
    </rPh>
    <rPh sb="16" eb="18">
      <t>トリニク</t>
    </rPh>
    <rPh sb="19" eb="21">
      <t>ヘンコウ</t>
    </rPh>
    <rPh sb="35" eb="37">
      <t>タイオウ</t>
    </rPh>
    <rPh sb="40" eb="42">
      <t>ガッコウ</t>
    </rPh>
    <rPh sb="44" eb="46">
      <t>ゼンイン</t>
    </rPh>
    <rPh sb="46" eb="47">
      <t>ブン</t>
    </rPh>
    <rPh sb="47" eb="49">
      <t>モチコ</t>
    </rPh>
    <phoneticPr fontId="2"/>
  </si>
  <si>
    <t>【学校名】</t>
    <rPh sb="1" eb="3">
      <t>ガッコウ</t>
    </rPh>
    <rPh sb="3" eb="4">
      <t>メイ</t>
    </rPh>
    <phoneticPr fontId="2"/>
  </si>
  <si>
    <t>⑥利用日の１４日前までに、本ファイルをメールでやませみまでご送付ください。</t>
    <rPh sb="1" eb="3">
      <t>リヨウ</t>
    </rPh>
    <rPh sb="3" eb="4">
      <t>ビ</t>
    </rPh>
    <rPh sb="7" eb="9">
      <t>ニチマエ</t>
    </rPh>
    <rPh sb="13" eb="14">
      <t>ホン</t>
    </rPh>
    <rPh sb="30" eb="32">
      <t>ソウフ</t>
    </rPh>
    <phoneticPr fontId="2"/>
  </si>
  <si>
    <t>①学校名と食事担当者名を入力してください。</t>
    <rPh sb="1" eb="3">
      <t>ガッコウ</t>
    </rPh>
    <rPh sb="3" eb="4">
      <t>メイ</t>
    </rPh>
    <rPh sb="5" eb="7">
      <t>ショクジ</t>
    </rPh>
    <rPh sb="7" eb="9">
      <t>タントウ</t>
    </rPh>
    <rPh sb="9" eb="10">
      <t>シャ</t>
    </rPh>
    <rPh sb="10" eb="11">
      <t>メイ</t>
    </rPh>
    <rPh sb="12" eb="14">
      <t>ニュウリョク</t>
    </rPh>
    <phoneticPr fontId="2"/>
  </si>
  <si>
    <t>【利用日】</t>
    <rPh sb="1" eb="3">
      <t>リヨウ</t>
    </rPh>
    <rPh sb="3" eb="4">
      <t>ビ</t>
    </rPh>
    <phoneticPr fontId="2"/>
  </si>
  <si>
    <t>1日目</t>
    <rPh sb="1" eb="3">
      <t>ニチメ</t>
    </rPh>
    <phoneticPr fontId="2"/>
  </si>
  <si>
    <t>【学校電話番号】</t>
    <rPh sb="1" eb="3">
      <t>ガッコウ</t>
    </rPh>
    <rPh sb="3" eb="5">
      <t>デンワ</t>
    </rPh>
    <rPh sb="5" eb="7">
      <t>バンゴウ</t>
    </rPh>
    <phoneticPr fontId="2"/>
  </si>
  <si>
    <t>最終日</t>
    <rPh sb="0" eb="3">
      <t>サイシュウビ</t>
    </rPh>
    <phoneticPr fontId="2"/>
  </si>
  <si>
    <t>３　組</t>
    <rPh sb="2" eb="3">
      <t>クミ</t>
    </rPh>
    <phoneticPr fontId="2"/>
  </si>
  <si>
    <t>学校名</t>
    <rPh sb="0" eb="3">
      <t>ガッコウメイ</t>
    </rPh>
    <phoneticPr fontId="2"/>
  </si>
  <si>
    <t>利用日</t>
    <rPh sb="0" eb="2">
      <t>リヨウ</t>
    </rPh>
    <rPh sb="2" eb="3">
      <t>ビ</t>
    </rPh>
    <phoneticPr fontId="2"/>
  </si>
  <si>
    <t>～</t>
    <phoneticPr fontId="2"/>
  </si>
  <si>
    <t>TEL</t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</si>
  <si>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</si>
  <si>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おにぎりセット（おかか・うめ）、２人分をおかか２つ。</t>
    <rPh sb="17" eb="19">
      <t>ニンブン</t>
    </rPh>
    <phoneticPr fontId="2"/>
  </si>
  <si>
    <t>教　材　注　文　表</t>
    <rPh sb="0" eb="1">
      <t>キョウ</t>
    </rPh>
    <rPh sb="2" eb="3">
      <t>ザイ</t>
    </rPh>
    <rPh sb="4" eb="5">
      <t>チュウ</t>
    </rPh>
    <rPh sb="6" eb="7">
      <t>ブン</t>
    </rPh>
    <rPh sb="8" eb="9">
      <t>ヒョウ</t>
    </rPh>
    <phoneticPr fontId="2"/>
  </si>
  <si>
    <t>単価</t>
    <rPh sb="0" eb="2">
      <t>タンカ</t>
    </rPh>
    <phoneticPr fontId="2"/>
  </si>
  <si>
    <t>○○○-○○○-○○○○</t>
    <phoneticPr fontId="2"/>
  </si>
  <si>
    <t>○○学校</t>
    <rPh sb="2" eb="4">
      <t>ガッコウ</t>
    </rPh>
    <phoneticPr fontId="2"/>
  </si>
  <si>
    <t>３　組</t>
    <rPh sb="2" eb="3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</si>
</sst>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\(aaa\)"/>
    <numFmt numFmtId="177" formatCode="m&quot;月&quot;d&quot;日&quot;\(aaa\)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HGPｺﾞｼｯｸE"/>
      <family val="3"/>
      <charset val="128"/>
    </font>
    <font>
      <sz val="11"/>
      <name val="HGPｺﾞｼｯｸE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HG創英角ﾎﾟｯﾌﾟ体"/>
      <family val="3"/>
      <charset val="128"/>
    </font>
    <font>
      <sz val="13"/>
      <name val="HG創英角ｺﾞｼｯｸUB"/>
      <family val="3"/>
      <charset val="128"/>
    </font>
    <font>
      <b/>
      <sz val="18"/>
      <name val="ＭＳ Ｐゴシック"/>
      <family val="3"/>
      <charset val="128"/>
    </font>
    <font>
      <sz val="12"/>
      <name val="HG創英角ｺﾞｼｯｸUB"/>
      <family val="3"/>
      <charset val="128"/>
    </font>
    <font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8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sz val="11"/>
      <name val="HG創英角ｺﾞｼｯｸUB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u val="double"/>
      <sz val="14"/>
      <name val="HGS創英角ﾎﾟｯﾌﾟ体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HG創英角ｺﾞｼｯｸUB"/>
      <family val="3"/>
      <charset val="128"/>
    </font>
    <font>
      <u/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u/>
      <sz val="16"/>
      <color indexed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HG創英角ﾎﾟｯﾌﾟ体"/>
      <family val="3"/>
      <charset val="128"/>
    </font>
    <font>
      <b/>
      <sz val="16"/>
      <name val="HG創英角ﾎﾟｯﾌﾟ体"/>
      <family val="3"/>
      <charset val="128"/>
    </font>
    <font>
      <sz val="16"/>
      <color rgb="FFFF0000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47"/>
      </patternFill>
    </fill>
    <fill>
      <patternFill patternType="solid">
        <fgColor theme="8" tint="0.39997558519241921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8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38" fontId="9" fillId="0" borderId="2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1" fillId="0" borderId="4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" fillId="0" borderId="0" xfId="1" applyFont="1" applyAlignment="1">
      <alignment vertical="center"/>
    </xf>
    <xf numFmtId="38" fontId="1" fillId="0" borderId="4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38" fontId="1" fillId="0" borderId="19" xfId="1" applyFont="1" applyBorder="1" applyAlignment="1">
      <alignment vertical="center"/>
    </xf>
    <xf numFmtId="38" fontId="20" fillId="0" borderId="16" xfId="1" applyFont="1" applyBorder="1" applyAlignment="1">
      <alignment horizontal="center" vertical="center"/>
    </xf>
    <xf numFmtId="38" fontId="1" fillId="0" borderId="20" xfId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readingOrder="1"/>
    </xf>
    <xf numFmtId="0" fontId="3" fillId="0" borderId="16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3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1" borderId="18" xfId="0" applyFont="1" applyFill="1" applyBorder="1" applyAlignment="1">
      <alignment horizontal="center" vertical="center" shrinkToFit="1" readingOrder="1"/>
    </xf>
    <xf numFmtId="0" fontId="3" fillId="0" borderId="16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0" borderId="22" xfId="1" applyFont="1" applyBorder="1" applyAlignment="1">
      <alignment horizontal="center" vertical="center"/>
    </xf>
    <xf numFmtId="38" fontId="1" fillId="0" borderId="34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0" borderId="36" xfId="1" applyFont="1" applyBorder="1" applyAlignment="1">
      <alignment vertical="center"/>
    </xf>
    <xf numFmtId="38" fontId="1" fillId="0" borderId="37" xfId="1" applyFont="1" applyBorder="1" applyAlignment="1">
      <alignment vertical="center"/>
    </xf>
    <xf numFmtId="38" fontId="1" fillId="0" borderId="38" xfId="1" applyFont="1" applyBorder="1" applyAlignment="1">
      <alignment vertical="center"/>
    </xf>
    <xf numFmtId="38" fontId="1" fillId="0" borderId="39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40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5" fillId="0" borderId="44" xfId="0" applyFont="1" applyFill="1" applyBorder="1" applyAlignment="1">
      <alignment horizontal="center" vertical="center" readingOrder="1"/>
    </xf>
    <xf numFmtId="0" fontId="5" fillId="0" borderId="4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9" xfId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23" fillId="2" borderId="4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vertical="center"/>
    </xf>
    <xf numFmtId="38" fontId="1" fillId="0" borderId="50" xfId="1" applyFont="1" applyFill="1" applyBorder="1" applyAlignment="1">
      <alignment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51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35" xfId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36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1" fillId="0" borderId="37" xfId="1" applyFont="1" applyFill="1" applyBorder="1" applyAlignment="1">
      <alignment vertical="center"/>
    </xf>
    <xf numFmtId="38" fontId="1" fillId="0" borderId="52" xfId="1" applyFont="1" applyFill="1" applyBorder="1" applyAlignment="1">
      <alignment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53" xfId="1" applyFont="1" applyFill="1" applyBorder="1" applyAlignment="1">
      <alignment vertical="center"/>
    </xf>
    <xf numFmtId="38" fontId="1" fillId="0" borderId="11" xfId="1" applyFont="1" applyFill="1" applyBorder="1" applyAlignment="1">
      <alignment vertical="center"/>
    </xf>
    <xf numFmtId="38" fontId="1" fillId="0" borderId="38" xfId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40" xfId="1" applyFont="1" applyFill="1" applyBorder="1" applyAlignment="1">
      <alignment vertical="center"/>
    </xf>
    <xf numFmtId="38" fontId="0" fillId="0" borderId="54" xfId="1" applyFont="1" applyFill="1" applyBorder="1" applyAlignment="1">
      <alignment vertical="center"/>
    </xf>
    <xf numFmtId="38" fontId="1" fillId="0" borderId="54" xfId="1" applyFont="1" applyFill="1" applyBorder="1" applyAlignment="1">
      <alignment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1" fillId="0" borderId="41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50" xfId="1" applyFont="1" applyFill="1" applyBorder="1" applyAlignment="1">
      <alignment vertical="center"/>
    </xf>
    <xf numFmtId="38" fontId="0" fillId="0" borderId="55" xfId="1" applyFont="1" applyFill="1" applyBorder="1" applyAlignment="1">
      <alignment vertical="center"/>
    </xf>
    <xf numFmtId="0" fontId="5" fillId="0" borderId="56" xfId="0" applyFont="1" applyBorder="1" applyAlignment="1"/>
    <xf numFmtId="0" fontId="5" fillId="0" borderId="57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9" xfId="0" applyFont="1" applyBorder="1" applyAlignment="1">
      <alignment horizontal="center"/>
    </xf>
    <xf numFmtId="0" fontId="0" fillId="0" borderId="49" xfId="0" applyBorder="1"/>
    <xf numFmtId="0" fontId="5" fillId="0" borderId="26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6" fillId="3" borderId="46" xfId="0" applyFont="1" applyFill="1" applyBorder="1" applyAlignment="1">
      <alignment horizontal="center" vertical="center" readingOrder="1"/>
    </xf>
    <xf numFmtId="0" fontId="16" fillId="3" borderId="58" xfId="0" applyFont="1" applyFill="1" applyBorder="1" applyAlignment="1">
      <alignment horizontal="center" vertical="center" readingOrder="1"/>
    </xf>
    <xf numFmtId="0" fontId="16" fillId="3" borderId="59" xfId="0" applyFont="1" applyFill="1" applyBorder="1" applyAlignment="1">
      <alignment horizontal="center" vertical="center" readingOrder="1"/>
    </xf>
    <xf numFmtId="0" fontId="4" fillId="2" borderId="60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14" fillId="2" borderId="58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center"/>
    </xf>
    <xf numFmtId="0" fontId="10" fillId="3" borderId="4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14" fillId="0" borderId="6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4" borderId="67" xfId="0" applyFont="1" applyFill="1" applyBorder="1" applyAlignment="1">
      <alignment vertical="center"/>
    </xf>
    <xf numFmtId="0" fontId="3" fillId="4" borderId="6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69" xfId="0" applyFont="1" applyFill="1" applyBorder="1" applyAlignment="1">
      <alignment vertical="center"/>
    </xf>
    <xf numFmtId="0" fontId="3" fillId="4" borderId="70" xfId="0" applyFont="1" applyFill="1" applyBorder="1" applyAlignment="1">
      <alignment vertical="center"/>
    </xf>
    <xf numFmtId="0" fontId="3" fillId="4" borderId="71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readingOrder="1"/>
    </xf>
    <xf numFmtId="0" fontId="14" fillId="0" borderId="3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readingOrder="1"/>
    </xf>
    <xf numFmtId="0" fontId="14" fillId="0" borderId="27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left" vertical="center" shrinkToFit="1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0" xfId="1" applyFont="1" applyAlignment="1">
      <alignment vertical="center"/>
    </xf>
    <xf numFmtId="38" fontId="0" fillId="0" borderId="36" xfId="1" applyFont="1" applyBorder="1" applyAlignment="1">
      <alignment vertical="center" wrapText="1"/>
    </xf>
    <xf numFmtId="38" fontId="0" fillId="0" borderId="28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0" fillId="3" borderId="59" xfId="0" applyFont="1" applyFill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14" fillId="2" borderId="75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58" fontId="1" fillId="0" borderId="0" xfId="1" applyNumberFormat="1" applyFont="1" applyAlignment="1">
      <alignment vertical="center"/>
    </xf>
    <xf numFmtId="58" fontId="9" fillId="0" borderId="52" xfId="1" applyNumberFormat="1" applyFont="1" applyBorder="1" applyAlignment="1">
      <alignment vertical="center"/>
    </xf>
    <xf numFmtId="58" fontId="9" fillId="0" borderId="29" xfId="1" applyNumberFormat="1" applyFont="1" applyBorder="1" applyAlignment="1">
      <alignment vertical="center"/>
    </xf>
    <xf numFmtId="58" fontId="9" fillId="0" borderId="52" xfId="1" applyNumberFormat="1" applyFont="1" applyBorder="1" applyAlignment="1">
      <alignment horizontal="center" vertical="center"/>
    </xf>
    <xf numFmtId="176" fontId="9" fillId="0" borderId="55" xfId="1" applyNumberFormat="1" applyFont="1" applyBorder="1" applyAlignment="1">
      <alignment vertical="center"/>
    </xf>
    <xf numFmtId="176" fontId="9" fillId="0" borderId="52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14" fillId="3" borderId="126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0" fontId="14" fillId="3" borderId="75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4" fillId="2" borderId="125" xfId="0" applyFont="1" applyFill="1" applyBorder="1" applyAlignment="1">
      <alignment vertical="center"/>
    </xf>
    <xf numFmtId="38" fontId="1" fillId="3" borderId="3" xfId="1" applyFont="1" applyFill="1" applyBorder="1" applyAlignment="1">
      <alignment vertical="center"/>
    </xf>
    <xf numFmtId="38" fontId="1" fillId="3" borderId="35" xfId="1" applyFont="1" applyFill="1" applyBorder="1" applyAlignment="1">
      <alignment vertical="center"/>
    </xf>
    <xf numFmtId="38" fontId="1" fillId="3" borderId="37" xfId="1" applyFont="1" applyFill="1" applyBorder="1" applyAlignment="1">
      <alignment vertical="center"/>
    </xf>
    <xf numFmtId="38" fontId="1" fillId="3" borderId="38" xfId="1" applyFont="1" applyFill="1" applyBorder="1" applyAlignment="1">
      <alignment vertical="center"/>
    </xf>
    <xf numFmtId="38" fontId="1" fillId="3" borderId="40" xfId="1" applyFont="1" applyFill="1" applyBorder="1" applyAlignment="1">
      <alignment vertical="center"/>
    </xf>
    <xf numFmtId="38" fontId="1" fillId="3" borderId="41" xfId="1" applyFont="1" applyFill="1" applyBorder="1" applyAlignment="1">
      <alignment vertical="center"/>
    </xf>
    <xf numFmtId="38" fontId="1" fillId="3" borderId="5" xfId="1" applyFont="1" applyFill="1" applyBorder="1" applyAlignment="1">
      <alignment vertical="center"/>
    </xf>
    <xf numFmtId="38" fontId="1" fillId="3" borderId="52" xfId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46" fillId="0" borderId="0" xfId="0" applyFont="1" applyBorder="1"/>
    <xf numFmtId="0" fontId="31" fillId="0" borderId="115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/>
    </xf>
    <xf numFmtId="0" fontId="31" fillId="0" borderId="12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56" fontId="3" fillId="0" borderId="13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56" fontId="3" fillId="0" borderId="37" xfId="0" applyNumberFormat="1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22" fillId="1" borderId="76" xfId="0" applyFont="1" applyFill="1" applyBorder="1" applyAlignment="1">
      <alignment horizontal="left" vertical="center" readingOrder="1"/>
    </xf>
    <xf numFmtId="0" fontId="22" fillId="1" borderId="19" xfId="0" applyFont="1" applyFill="1" applyBorder="1" applyAlignment="1">
      <alignment horizontal="left" vertical="center" readingOrder="1"/>
    </xf>
    <xf numFmtId="0" fontId="22" fillId="1" borderId="21" xfId="0" applyFont="1" applyFill="1" applyBorder="1" applyAlignment="1">
      <alignment horizontal="left" vertical="center" readingOrder="1"/>
    </xf>
    <xf numFmtId="0" fontId="14" fillId="5" borderId="6" xfId="0" applyFont="1" applyFill="1" applyBorder="1" applyAlignment="1">
      <alignment horizontal="center" vertical="center"/>
    </xf>
    <xf numFmtId="0" fontId="14" fillId="2" borderId="91" xfId="0" applyFont="1" applyFill="1" applyBorder="1" applyAlignment="1">
      <alignment horizontal="right" vertical="center"/>
    </xf>
    <xf numFmtId="0" fontId="14" fillId="2" borderId="92" xfId="0" applyFont="1" applyFill="1" applyBorder="1" applyAlignment="1">
      <alignment horizontal="right" vertical="center"/>
    </xf>
    <xf numFmtId="0" fontId="14" fillId="2" borderId="93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 vertical="center"/>
    </xf>
    <xf numFmtId="0" fontId="14" fillId="2" borderId="59" xfId="0" applyFont="1" applyFill="1" applyBorder="1" applyAlignment="1">
      <alignment horizontal="right" vertical="center"/>
    </xf>
    <xf numFmtId="0" fontId="14" fillId="2" borderId="46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6" fillId="2" borderId="77" xfId="0" applyNumberFormat="1" applyFont="1" applyFill="1" applyBorder="1" applyAlignment="1">
      <alignment horizontal="center" vertical="center"/>
    </xf>
    <xf numFmtId="177" fontId="6" fillId="2" borderId="26" xfId="0" applyNumberFormat="1" applyFont="1" applyFill="1" applyBorder="1" applyAlignment="1">
      <alignment horizontal="center" vertical="center"/>
    </xf>
    <xf numFmtId="176" fontId="3" fillId="0" borderId="7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1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readingOrder="1"/>
    </xf>
    <xf numFmtId="0" fontId="5" fillId="0" borderId="58" xfId="0" applyFont="1" applyFill="1" applyBorder="1" applyAlignment="1">
      <alignment horizontal="center" vertical="center" readingOrder="1"/>
    </xf>
    <xf numFmtId="0" fontId="14" fillId="3" borderId="48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right" vertical="center"/>
    </xf>
    <xf numFmtId="0" fontId="14" fillId="0" borderId="77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right" vertical="center"/>
    </xf>
    <xf numFmtId="0" fontId="14" fillId="3" borderId="123" xfId="0" applyFont="1" applyFill="1" applyBorder="1" applyAlignment="1">
      <alignment horizontal="center" vertical="center"/>
    </xf>
    <xf numFmtId="0" fontId="14" fillId="3" borderId="1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14" fillId="3" borderId="85" xfId="0" applyFont="1" applyFill="1" applyBorder="1" applyAlignment="1">
      <alignment horizontal="center" vertical="center"/>
    </xf>
    <xf numFmtId="0" fontId="14" fillId="3" borderId="86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4" fillId="3" borderId="88" xfId="0" applyFont="1" applyFill="1" applyBorder="1" applyAlignment="1">
      <alignment horizontal="center" vertical="center"/>
    </xf>
    <xf numFmtId="0" fontId="14" fillId="3" borderId="89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textRotation="255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14" fillId="3" borderId="102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center" vertical="center"/>
    </xf>
    <xf numFmtId="0" fontId="14" fillId="3" borderId="95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6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97" xfId="0" applyFont="1" applyFill="1" applyBorder="1" applyAlignment="1">
      <alignment horizontal="center" vertical="center"/>
    </xf>
    <xf numFmtId="0" fontId="14" fillId="3" borderId="9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0" fontId="14" fillId="3" borderId="99" xfId="0" applyFont="1" applyFill="1" applyBorder="1" applyAlignment="1">
      <alignment horizontal="center" vertical="center"/>
    </xf>
    <xf numFmtId="0" fontId="14" fillId="3" borderId="100" xfId="0" applyFont="1" applyFill="1" applyBorder="1" applyAlignment="1">
      <alignment horizontal="center" vertical="center"/>
    </xf>
    <xf numFmtId="0" fontId="14" fillId="3" borderId="101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textRotation="255"/>
    </xf>
    <xf numFmtId="0" fontId="4" fillId="2" borderId="83" xfId="0" applyFont="1" applyFill="1" applyBorder="1" applyAlignment="1">
      <alignment horizontal="center" vertical="center" textRotation="255"/>
    </xf>
    <xf numFmtId="0" fontId="14" fillId="0" borderId="5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 readingOrder="1"/>
    </xf>
    <xf numFmtId="0" fontId="3" fillId="1" borderId="19" xfId="0" applyFont="1" applyFill="1" applyBorder="1" applyAlignment="1">
      <alignment horizontal="center" vertical="center" readingOrder="1"/>
    </xf>
    <xf numFmtId="0" fontId="3" fillId="1" borderId="21" xfId="0" applyFont="1" applyFill="1" applyBorder="1" applyAlignment="1">
      <alignment horizontal="center" vertical="center" readingOrder="1"/>
    </xf>
    <xf numFmtId="0" fontId="3" fillId="1" borderId="76" xfId="0" applyFont="1" applyFill="1" applyBorder="1" applyAlignment="1">
      <alignment horizontal="center" vertical="center" shrinkToFit="1" readingOrder="1"/>
    </xf>
    <xf numFmtId="0" fontId="3" fillId="1" borderId="21" xfId="0" applyFont="1" applyFill="1" applyBorder="1" applyAlignment="1">
      <alignment horizontal="center" vertical="center" shrinkToFit="1" readingOrder="1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1" borderId="77" xfId="0" applyFont="1" applyFill="1" applyBorder="1" applyAlignment="1">
      <alignment horizontal="center" vertical="center"/>
    </xf>
    <xf numFmtId="0" fontId="14" fillId="1" borderId="8" xfId="0" applyFont="1" applyFill="1" applyBorder="1" applyAlignment="1">
      <alignment horizontal="center" vertical="center"/>
    </xf>
    <xf numFmtId="0" fontId="14" fillId="1" borderId="26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right" vertical="center"/>
    </xf>
    <xf numFmtId="0" fontId="14" fillId="3" borderId="19" xfId="0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17" fillId="1" borderId="48" xfId="0" applyFont="1" applyFill="1" applyBorder="1" applyAlignment="1">
      <alignment horizontal="center" vertical="center"/>
    </xf>
    <xf numFmtId="0" fontId="17" fillId="1" borderId="24" xfId="0" applyFont="1" applyFill="1" applyBorder="1" applyAlignment="1">
      <alignment horizontal="center" vertical="center"/>
    </xf>
    <xf numFmtId="0" fontId="17" fillId="1" borderId="49" xfId="0" applyFont="1" applyFill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" fillId="0" borderId="41" xfId="1" applyFont="1" applyBorder="1" applyAlignment="1">
      <alignment horizontal="left" vertical="center"/>
    </xf>
    <xf numFmtId="38" fontId="1" fillId="0" borderId="105" xfId="1" applyFont="1" applyBorder="1" applyAlignment="1">
      <alignment horizontal="left" vertical="center"/>
    </xf>
    <xf numFmtId="38" fontId="1" fillId="0" borderId="40" xfId="1" applyFont="1" applyBorder="1" applyAlignment="1">
      <alignment horizontal="left" vertical="center"/>
    </xf>
    <xf numFmtId="38" fontId="1" fillId="0" borderId="12" xfId="1" applyFont="1" applyBorder="1" applyAlignment="1">
      <alignment horizontal="left" vertical="center"/>
    </xf>
    <xf numFmtId="38" fontId="26" fillId="0" borderId="0" xfId="1" applyFont="1" applyBorder="1" applyAlignment="1">
      <alignment horizontal="left" vertical="center" wrapText="1"/>
    </xf>
    <xf numFmtId="38" fontId="1" fillId="0" borderId="37" xfId="1" applyFont="1" applyBorder="1" applyAlignment="1">
      <alignment horizontal="left" vertical="center"/>
    </xf>
    <xf numFmtId="38" fontId="1" fillId="0" borderId="13" xfId="1" applyFont="1" applyBorder="1" applyAlignment="1">
      <alignment horizontal="left" vertical="center"/>
    </xf>
    <xf numFmtId="38" fontId="8" fillId="0" borderId="40" xfId="1" applyFont="1" applyBorder="1" applyAlignment="1">
      <alignment horizontal="left" vertical="center"/>
    </xf>
    <xf numFmtId="38" fontId="8" fillId="0" borderId="12" xfId="1" applyFont="1" applyBorder="1" applyAlignment="1">
      <alignment horizontal="left" vertical="center"/>
    </xf>
    <xf numFmtId="38" fontId="1" fillId="0" borderId="1" xfId="1" applyFont="1" applyBorder="1" applyAlignment="1">
      <alignment horizontal="right" vertical="center"/>
    </xf>
    <xf numFmtId="38" fontId="1" fillId="0" borderId="96" xfId="1" applyFont="1" applyBorder="1" applyAlignment="1">
      <alignment horizontal="right" vertical="center"/>
    </xf>
    <xf numFmtId="38" fontId="1" fillId="0" borderId="80" xfId="1" applyFont="1" applyBorder="1" applyAlignment="1">
      <alignment horizontal="right" vertical="center"/>
    </xf>
    <xf numFmtId="38" fontId="0" fillId="0" borderId="10" xfId="1" applyFont="1" applyBorder="1" applyAlignment="1">
      <alignment horizontal="left" vertical="center"/>
    </xf>
    <xf numFmtId="38" fontId="0" fillId="0" borderId="94" xfId="1" applyFont="1" applyBorder="1" applyAlignment="1">
      <alignment horizontal="left" vertical="center"/>
    </xf>
    <xf numFmtId="38" fontId="0" fillId="0" borderId="25" xfId="1" applyFont="1" applyBorder="1" applyAlignment="1">
      <alignment horizontal="left" vertical="center"/>
    </xf>
    <xf numFmtId="38" fontId="1" fillId="0" borderId="41" xfId="1" applyFont="1" applyFill="1" applyBorder="1" applyAlignment="1">
      <alignment horizontal="right" vertical="center"/>
    </xf>
    <xf numFmtId="38" fontId="1" fillId="0" borderId="103" xfId="1" applyFont="1" applyFill="1" applyBorder="1" applyAlignment="1">
      <alignment horizontal="right" vertical="center"/>
    </xf>
    <xf numFmtId="38" fontId="1" fillId="0" borderId="104" xfId="1" applyFont="1" applyFill="1" applyBorder="1" applyAlignment="1">
      <alignment horizontal="right" vertical="center"/>
    </xf>
    <xf numFmtId="38" fontId="1" fillId="0" borderId="37" xfId="1" applyFont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38" fontId="0" fillId="0" borderId="60" xfId="1" applyFont="1" applyBorder="1" applyAlignment="1">
      <alignment horizontal="left" vertical="center"/>
    </xf>
    <xf numFmtId="38" fontId="0" fillId="0" borderId="54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0" fillId="0" borderId="77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" fillId="0" borderId="41" xfId="1" applyFont="1" applyBorder="1" applyAlignment="1">
      <alignment horizontal="right" vertical="center"/>
    </xf>
    <xf numFmtId="38" fontId="1" fillId="0" borderId="103" xfId="1" applyFont="1" applyBorder="1" applyAlignment="1">
      <alignment horizontal="right" vertical="center"/>
    </xf>
    <xf numFmtId="38" fontId="1" fillId="0" borderId="104" xfId="1" applyFont="1" applyBorder="1" applyAlignment="1">
      <alignment horizontal="right" vertical="center"/>
    </xf>
    <xf numFmtId="38" fontId="1" fillId="0" borderId="3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37" xfId="1" applyFont="1" applyFill="1" applyBorder="1" applyAlignment="1">
      <alignment horizontal="left" vertical="center" shrinkToFit="1"/>
    </xf>
    <xf numFmtId="38" fontId="1" fillId="0" borderId="13" xfId="1" applyFont="1" applyFill="1" applyBorder="1" applyAlignment="1">
      <alignment horizontal="left" vertical="center" shrinkToFit="1"/>
    </xf>
    <xf numFmtId="38" fontId="1" fillId="0" borderId="38" xfId="1" applyFont="1" applyBorder="1" applyAlignment="1">
      <alignment horizontal="left" vertical="center"/>
    </xf>
    <xf numFmtId="38" fontId="1" fillId="0" borderId="14" xfId="1" applyFont="1" applyBorder="1" applyAlignment="1">
      <alignment horizontal="left" vertical="center"/>
    </xf>
    <xf numFmtId="38" fontId="1" fillId="0" borderId="0" xfId="1" applyFont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22" xfId="1" applyFont="1" applyBorder="1" applyAlignment="1">
      <alignment horizontal="center" vertical="center"/>
    </xf>
    <xf numFmtId="38" fontId="9" fillId="0" borderId="46" xfId="1" applyFont="1" applyBorder="1" applyAlignment="1">
      <alignment horizontal="center" vertical="center" wrapText="1"/>
    </xf>
    <xf numFmtId="38" fontId="1" fillId="0" borderId="15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0" fillId="0" borderId="106" xfId="1" applyFont="1" applyBorder="1" applyAlignment="1">
      <alignment horizontal="left" vertical="center"/>
    </xf>
    <xf numFmtId="38" fontId="0" fillId="0" borderId="82" xfId="1" applyFont="1" applyBorder="1" applyAlignment="1">
      <alignment horizontal="left" vertical="center"/>
    </xf>
    <xf numFmtId="38" fontId="9" fillId="0" borderId="1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right" vertical="center"/>
    </xf>
    <xf numFmtId="38" fontId="1" fillId="0" borderId="106" xfId="1" applyFont="1" applyBorder="1" applyAlignment="1">
      <alignment horizontal="center" vertical="center"/>
    </xf>
    <xf numFmtId="38" fontId="1" fillId="0" borderId="82" xfId="1" applyFont="1" applyBorder="1" applyAlignment="1">
      <alignment horizontal="center" vertical="center"/>
    </xf>
    <xf numFmtId="38" fontId="1" fillId="0" borderId="106" xfId="1" applyFont="1" applyBorder="1" applyAlignment="1">
      <alignment horizontal="left" vertical="center"/>
    </xf>
    <xf numFmtId="38" fontId="1" fillId="0" borderId="82" xfId="1" applyFont="1" applyBorder="1" applyAlignment="1">
      <alignment horizontal="left" vertical="center"/>
    </xf>
    <xf numFmtId="176" fontId="9" fillId="0" borderId="52" xfId="1" applyNumberFormat="1" applyFont="1" applyBorder="1" applyAlignment="1">
      <alignment horizontal="left" vertical="center"/>
    </xf>
    <xf numFmtId="38" fontId="9" fillId="0" borderId="1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1" fillId="0" borderId="24" xfId="1" applyFont="1" applyBorder="1" applyAlignment="1">
      <alignment horizontal="center" vertical="center"/>
    </xf>
    <xf numFmtId="38" fontId="1" fillId="0" borderId="102" xfId="1" applyFont="1" applyBorder="1" applyAlignment="1">
      <alignment horizontal="center" vertical="center"/>
    </xf>
    <xf numFmtId="38" fontId="1" fillId="0" borderId="44" xfId="1" applyFont="1" applyBorder="1" applyAlignment="1">
      <alignment horizontal="center" vertical="center"/>
    </xf>
    <xf numFmtId="38" fontId="1" fillId="0" borderId="94" xfId="1" applyFont="1" applyBorder="1" applyAlignment="1">
      <alignment horizontal="center" vertical="center"/>
    </xf>
    <xf numFmtId="38" fontId="9" fillId="0" borderId="106" xfId="1" applyFont="1" applyBorder="1" applyAlignment="1">
      <alignment vertical="center"/>
    </xf>
    <xf numFmtId="38" fontId="1" fillId="0" borderId="106" xfId="1" applyFont="1" applyBorder="1" applyAlignment="1">
      <alignment vertical="center"/>
    </xf>
    <xf numFmtId="38" fontId="0" fillId="0" borderId="103" xfId="1" applyFont="1" applyBorder="1" applyAlignment="1">
      <alignment horizontal="center" vertical="center"/>
    </xf>
    <xf numFmtId="38" fontId="1" fillId="0" borderId="103" xfId="1" applyFont="1" applyBorder="1" applyAlignment="1">
      <alignment horizontal="center" vertical="center"/>
    </xf>
    <xf numFmtId="38" fontId="9" fillId="0" borderId="79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49" xfId="1" applyFont="1" applyBorder="1" applyAlignment="1">
      <alignment horizontal="center" vertical="center"/>
    </xf>
    <xf numFmtId="38" fontId="0" fillId="0" borderId="9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9" fillId="0" borderId="18" xfId="1" applyFont="1" applyBorder="1" applyAlignment="1">
      <alignment horizontal="center" vertical="center" wrapText="1"/>
    </xf>
    <xf numFmtId="0" fontId="1" fillId="0" borderId="59" xfId="0" applyFont="1" applyBorder="1"/>
    <xf numFmtId="0" fontId="1" fillId="0" borderId="58" xfId="0" applyFont="1" applyBorder="1"/>
    <xf numFmtId="38" fontId="1" fillId="0" borderId="32" xfId="1" applyFont="1" applyBorder="1" applyAlignment="1">
      <alignment horizontal="center" vertical="center"/>
    </xf>
    <xf numFmtId="38" fontId="9" fillId="0" borderId="59" xfId="1" applyFont="1" applyBorder="1" applyAlignment="1">
      <alignment horizontal="center" vertical="center"/>
    </xf>
    <xf numFmtId="38" fontId="9" fillId="0" borderId="76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1" fillId="0" borderId="22" xfId="1" applyFont="1" applyBorder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23" fillId="0" borderId="48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28" fillId="0" borderId="107" xfId="0" applyFont="1" applyBorder="1" applyAlignment="1">
      <alignment horizontal="center"/>
    </xf>
    <xf numFmtId="0" fontId="28" fillId="0" borderId="108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177" fontId="3" fillId="0" borderId="11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3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/>
    </xf>
    <xf numFmtId="0" fontId="43" fillId="0" borderId="108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0" fillId="0" borderId="3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4" fillId="0" borderId="1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9" fillId="0" borderId="55" xfId="1" applyNumberFormat="1" applyFont="1" applyBorder="1" applyAlignment="1">
      <alignment horizontal="center" vertical="center"/>
    </xf>
    <xf numFmtId="177" fontId="9" fillId="0" borderId="52" xfId="1" applyNumberFormat="1" applyFont="1" applyBorder="1" applyAlignment="1">
      <alignment horizontal="center" vertical="center"/>
    </xf>
    <xf numFmtId="38" fontId="9" fillId="0" borderId="106" xfId="1" applyFont="1" applyBorder="1" applyAlignment="1">
      <alignment horizontal="center" vertical="center"/>
    </xf>
    <xf numFmtId="38" fontId="0" fillId="0" borderId="103" xfId="1" applyFont="1" applyBorder="1" applyAlignment="1">
      <alignment horizontal="center" vertical="center" shrinkToFit="1"/>
    </xf>
    <xf numFmtId="38" fontId="1" fillId="0" borderId="10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444802</xdr:colOff>
      <xdr:row>0</xdr:row>
      <xdr:rowOff>109402</xdr:rowOff>
    </xdr:from>
    <xdr:ext cx="5298695" cy="559192"/>
    <xdr:sp macro="" textlink="">
      <xdr:nvSpPr>
        <xdr:cNvPr id="2" name="正方形/長方形 1"/>
        <xdr:cNvSpPr/>
      </xdr:nvSpPr>
      <xdr:spPr>
        <a:xfrm>
          <a:off x="444802" y="109402"/>
          <a:ext cx="5298695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食事・教材注文表の入力について</a:t>
          </a:r>
        </a:p>
      </xdr:txBody>
    </xdr:sp>
    <xdr:clientData/>
  </xdr:oneCellAnchor>
  <xdr:twoCellAnchor>
    <xdr:from>
      <xdr:col>0</xdr:col>
      <xdr:colOff>241789</xdr:colOff>
      <xdr:row>19</xdr:row>
      <xdr:rowOff>0</xdr:rowOff>
    </xdr:from>
    <xdr:to>
      <xdr:col>3</xdr:col>
      <xdr:colOff>571500</xdr:colOff>
      <xdr:row>21</xdr:row>
      <xdr:rowOff>21982</xdr:rowOff>
    </xdr:to>
    <xdr:sp macro="[0]!除去食対応あり" textlink="">
      <xdr:nvSpPr>
        <xdr:cNvPr id="3" name="角丸四角形 2"/>
        <xdr:cNvSpPr/>
      </xdr:nvSpPr>
      <xdr:spPr>
        <a:xfrm>
          <a:off x="241789" y="1853712"/>
          <a:ext cx="2395903" cy="359020"/>
        </a:xfrm>
        <a:prstGeom prst="round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除去食対応あり</a:t>
          </a:r>
        </a:p>
      </xdr:txBody>
    </xdr:sp>
    <xdr:clientData/>
  </xdr:twoCellAnchor>
  <xdr:twoCellAnchor>
    <xdr:from>
      <xdr:col>4</xdr:col>
      <xdr:colOff>388327</xdr:colOff>
      <xdr:row>19</xdr:row>
      <xdr:rowOff>0</xdr:rowOff>
    </xdr:from>
    <xdr:to>
      <xdr:col>8</xdr:col>
      <xdr:colOff>29307</xdr:colOff>
      <xdr:row>21</xdr:row>
      <xdr:rowOff>21982</xdr:rowOff>
    </xdr:to>
    <xdr:sp macro="[0]!除去食対応なし" textlink="">
      <xdr:nvSpPr>
        <xdr:cNvPr id="5" name="角丸四角形 4"/>
        <xdr:cNvSpPr/>
      </xdr:nvSpPr>
      <xdr:spPr>
        <a:xfrm>
          <a:off x="3143250" y="1853712"/>
          <a:ext cx="2395903" cy="359020"/>
        </a:xfrm>
        <a:prstGeom prst="round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除去食対応なし</a:t>
          </a:r>
        </a:p>
      </xdr:txBody>
    </xdr:sp>
    <xdr:clientData/>
  </xdr:twoCellAnchor>
  <xdr:twoCellAnchor>
    <xdr:from>
      <xdr:col>0</xdr:col>
      <xdr:colOff>278423</xdr:colOff>
      <xdr:row>26</xdr:row>
      <xdr:rowOff>7325</xdr:rowOff>
    </xdr:from>
    <xdr:to>
      <xdr:col>2</xdr:col>
      <xdr:colOff>534865</xdr:colOff>
      <xdr:row>29</xdr:row>
      <xdr:rowOff>168518</xdr:rowOff>
    </xdr:to>
    <xdr:sp macro="[0]!一日目入力" textlink="">
      <xdr:nvSpPr>
        <xdr:cNvPr id="14" name="角丸四角形 13"/>
        <xdr:cNvSpPr/>
      </xdr:nvSpPr>
      <xdr:spPr>
        <a:xfrm>
          <a:off x="278423" y="2535113"/>
          <a:ext cx="1633904" cy="6667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１日目</a:t>
          </a:r>
          <a:endParaRPr kumimoji="1" lang="en-US" altLang="ja-JP" sz="1800"/>
        </a:p>
        <a:p>
          <a:pPr algn="ctr"/>
          <a:r>
            <a:rPr kumimoji="1" lang="ja-JP" altLang="en-US" sz="1050"/>
            <a:t>（様式５）</a:t>
          </a:r>
          <a:endParaRPr kumimoji="1" lang="en-US" altLang="ja-JP" sz="1050"/>
        </a:p>
        <a:p>
          <a:pPr algn="ctr"/>
          <a:endParaRPr kumimoji="1" lang="ja-JP" altLang="en-US" sz="1050"/>
        </a:p>
      </xdr:txBody>
    </xdr:sp>
    <xdr:clientData/>
  </xdr:twoCellAnchor>
  <xdr:twoCellAnchor>
    <xdr:from>
      <xdr:col>3</xdr:col>
      <xdr:colOff>205154</xdr:colOff>
      <xdr:row>26</xdr:row>
      <xdr:rowOff>7325</xdr:rowOff>
    </xdr:from>
    <xdr:to>
      <xdr:col>5</xdr:col>
      <xdr:colOff>461596</xdr:colOff>
      <xdr:row>29</xdr:row>
      <xdr:rowOff>168518</xdr:rowOff>
    </xdr:to>
    <xdr:sp macro="[0]!二日目入力" textlink="">
      <xdr:nvSpPr>
        <xdr:cNvPr id="18" name="角丸四角形 17"/>
        <xdr:cNvSpPr/>
      </xdr:nvSpPr>
      <xdr:spPr>
        <a:xfrm>
          <a:off x="2271346" y="2535113"/>
          <a:ext cx="1633904" cy="6667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２日目</a:t>
          </a:r>
          <a:endParaRPr kumimoji="1" lang="en-US" altLang="ja-JP" sz="1800"/>
        </a:p>
        <a:p>
          <a:pPr algn="ctr"/>
          <a:r>
            <a:rPr kumimoji="1" lang="ja-JP" altLang="en-US" sz="1050"/>
            <a:t>（様式５）</a:t>
          </a:r>
        </a:p>
      </xdr:txBody>
    </xdr:sp>
    <xdr:clientData/>
  </xdr:twoCellAnchor>
  <xdr:twoCellAnchor>
    <xdr:from>
      <xdr:col>6</xdr:col>
      <xdr:colOff>80595</xdr:colOff>
      <xdr:row>26</xdr:row>
      <xdr:rowOff>7325</xdr:rowOff>
    </xdr:from>
    <xdr:to>
      <xdr:col>8</xdr:col>
      <xdr:colOff>337038</xdr:colOff>
      <xdr:row>29</xdr:row>
      <xdr:rowOff>168518</xdr:rowOff>
    </xdr:to>
    <xdr:sp macro="[0]!三日目入力" textlink="">
      <xdr:nvSpPr>
        <xdr:cNvPr id="19" name="角丸四角形 18"/>
        <xdr:cNvSpPr/>
      </xdr:nvSpPr>
      <xdr:spPr>
        <a:xfrm>
          <a:off x="4212980" y="2535113"/>
          <a:ext cx="1633904" cy="6667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３日目</a:t>
          </a:r>
          <a:endParaRPr kumimoji="1" lang="en-US" altLang="ja-JP" sz="1800"/>
        </a:p>
        <a:p>
          <a:pPr algn="ctr"/>
          <a:r>
            <a:rPr kumimoji="1" lang="ja-JP" altLang="en-US" sz="1050"/>
            <a:t>（様式５）</a:t>
          </a:r>
        </a:p>
      </xdr:txBody>
    </xdr:sp>
    <xdr:clientData/>
  </xdr:twoCellAnchor>
  <xdr:twoCellAnchor>
    <xdr:from>
      <xdr:col>0</xdr:col>
      <xdr:colOff>278422</xdr:colOff>
      <xdr:row>34</xdr:row>
      <xdr:rowOff>65940</xdr:rowOff>
    </xdr:from>
    <xdr:to>
      <xdr:col>3</xdr:col>
      <xdr:colOff>666749</xdr:colOff>
      <xdr:row>38</xdr:row>
      <xdr:rowOff>58613</xdr:rowOff>
    </xdr:to>
    <xdr:sp macro="[0]!教材注文表入力" textlink="">
      <xdr:nvSpPr>
        <xdr:cNvPr id="21" name="角丸四角形 20"/>
        <xdr:cNvSpPr/>
      </xdr:nvSpPr>
      <xdr:spPr>
        <a:xfrm>
          <a:off x="278422" y="4674575"/>
          <a:ext cx="2454519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教材注文表</a:t>
          </a:r>
          <a:endParaRPr kumimoji="1" lang="en-US" altLang="ja-JP" sz="1800"/>
        </a:p>
        <a:p>
          <a:pPr algn="ctr"/>
          <a:r>
            <a:rPr kumimoji="1" lang="ja-JP" altLang="en-US" sz="1050"/>
            <a:t>（様式６）</a:t>
          </a:r>
        </a:p>
      </xdr:txBody>
    </xdr:sp>
    <xdr:clientData/>
  </xdr:twoCellAnchor>
  <xdr:twoCellAnchor>
    <xdr:from>
      <xdr:col>0</xdr:col>
      <xdr:colOff>278422</xdr:colOff>
      <xdr:row>41</xdr:row>
      <xdr:rowOff>131882</xdr:rowOff>
    </xdr:from>
    <xdr:to>
      <xdr:col>4</xdr:col>
      <xdr:colOff>395654</xdr:colOff>
      <xdr:row>45</xdr:row>
      <xdr:rowOff>153866</xdr:rowOff>
    </xdr:to>
    <xdr:sp macro="[0]!グループ編成表①" textlink="">
      <xdr:nvSpPr>
        <xdr:cNvPr id="22" name="角丸四角形 21"/>
        <xdr:cNvSpPr/>
      </xdr:nvSpPr>
      <xdr:spPr>
        <a:xfrm>
          <a:off x="278422" y="6271844"/>
          <a:ext cx="2872155" cy="6960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野外炊事グループ編成表①</a:t>
          </a:r>
          <a:endParaRPr kumimoji="1" lang="en-US" altLang="ja-JP" sz="1600"/>
        </a:p>
        <a:p>
          <a:pPr algn="ctr"/>
          <a:r>
            <a:rPr kumimoji="1" lang="ja-JP" altLang="en-US" sz="1100"/>
            <a:t>（様式７）</a:t>
          </a:r>
        </a:p>
      </xdr:txBody>
    </xdr:sp>
    <xdr:clientData/>
  </xdr:twoCellAnchor>
  <xdr:twoCellAnchor>
    <xdr:from>
      <xdr:col>4</xdr:col>
      <xdr:colOff>476249</xdr:colOff>
      <xdr:row>41</xdr:row>
      <xdr:rowOff>131882</xdr:rowOff>
    </xdr:from>
    <xdr:to>
      <xdr:col>8</xdr:col>
      <xdr:colOff>593481</xdr:colOff>
      <xdr:row>45</xdr:row>
      <xdr:rowOff>153866</xdr:rowOff>
    </xdr:to>
    <xdr:sp macro="[0]!グループ編成表②" textlink="">
      <xdr:nvSpPr>
        <xdr:cNvPr id="24" name="角丸四角形 23"/>
        <xdr:cNvSpPr/>
      </xdr:nvSpPr>
      <xdr:spPr>
        <a:xfrm>
          <a:off x="3231172" y="6271844"/>
          <a:ext cx="2872155" cy="6960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野外炊事グループ編成表②</a:t>
          </a:r>
          <a:endParaRPr kumimoji="1" lang="en-US" altLang="ja-JP" sz="1600"/>
        </a:p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（様式７）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6</xdr:col>
      <xdr:colOff>205153</xdr:colOff>
      <xdr:row>65</xdr:row>
      <xdr:rowOff>0</xdr:rowOff>
    </xdr:from>
    <xdr:to>
      <xdr:col>9</xdr:col>
      <xdr:colOff>36634</xdr:colOff>
      <xdr:row>67</xdr:row>
      <xdr:rowOff>51288</xdr:rowOff>
    </xdr:to>
    <xdr:sp macro="" textlink="">
      <xdr:nvSpPr>
        <xdr:cNvPr id="6" name="角丸四角形 5"/>
        <xdr:cNvSpPr/>
      </xdr:nvSpPr>
      <xdr:spPr>
        <a:xfrm>
          <a:off x="4337538" y="10184423"/>
          <a:ext cx="1897673" cy="38832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指導主事処理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39</xdr:row>
      <xdr:rowOff>0</xdr:rowOff>
    </xdr:from>
    <xdr:to>
      <xdr:col>4</xdr:col>
      <xdr:colOff>19050</xdr:colOff>
      <xdr:row>39</xdr:row>
      <xdr:rowOff>0</xdr:rowOff>
    </xdr:to>
    <xdr:sp macro="" textlink="">
      <xdr:nvSpPr>
        <xdr:cNvPr id="30461" name="Line 1"/>
        <xdr:cNvSpPr>
          <a:spLocks noChangeShapeType="1"/>
        </xdr:cNvSpPr>
      </xdr:nvSpPr>
      <xdr:spPr bwMode="auto">
        <a:xfrm>
          <a:off x="4181475" y="126301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39</xdr:row>
      <xdr:rowOff>0</xdr:rowOff>
    </xdr:from>
    <xdr:to>
      <xdr:col>18</xdr:col>
      <xdr:colOff>9525</xdr:colOff>
      <xdr:row>39</xdr:row>
      <xdr:rowOff>0</xdr:rowOff>
    </xdr:to>
    <xdr:sp macro="" textlink="">
      <xdr:nvSpPr>
        <xdr:cNvPr id="30462" name="Line 2"/>
        <xdr:cNvSpPr>
          <a:spLocks noChangeShapeType="1"/>
        </xdr:cNvSpPr>
      </xdr:nvSpPr>
      <xdr:spPr bwMode="auto">
        <a:xfrm>
          <a:off x="7677150" y="12630150"/>
          <a:ext cx="584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75</xdr:row>
      <xdr:rowOff>0</xdr:rowOff>
    </xdr:from>
    <xdr:to>
      <xdr:col>2</xdr:col>
      <xdr:colOff>495300</xdr:colOff>
      <xdr:row>75</xdr:row>
      <xdr:rowOff>0</xdr:rowOff>
    </xdr:to>
    <xdr:sp macro="" textlink="">
      <xdr:nvSpPr>
        <xdr:cNvPr id="30463" name="Line 5"/>
        <xdr:cNvSpPr>
          <a:spLocks noChangeShapeType="1"/>
        </xdr:cNvSpPr>
      </xdr:nvSpPr>
      <xdr:spPr bwMode="auto">
        <a:xfrm>
          <a:off x="3429000" y="2396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1314450</xdr:colOff>
      <xdr:row>75</xdr:row>
      <xdr:rowOff>0</xdr:rowOff>
    </xdr:from>
    <xdr:to>
      <xdr:col>2</xdr:col>
      <xdr:colOff>1314450</xdr:colOff>
      <xdr:row>75</xdr:row>
      <xdr:rowOff>0</xdr:rowOff>
    </xdr:to>
    <xdr:sp macro="" textlink="">
      <xdr:nvSpPr>
        <xdr:cNvPr id="30464" name="Line 6"/>
        <xdr:cNvSpPr>
          <a:spLocks noChangeShapeType="1"/>
        </xdr:cNvSpPr>
      </xdr:nvSpPr>
      <xdr:spPr bwMode="auto">
        <a:xfrm>
          <a:off x="4248150" y="2396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75</xdr:row>
      <xdr:rowOff>0</xdr:rowOff>
    </xdr:from>
    <xdr:to>
      <xdr:col>2</xdr:col>
      <xdr:colOff>495300</xdr:colOff>
      <xdr:row>75</xdr:row>
      <xdr:rowOff>0</xdr:rowOff>
    </xdr:to>
    <xdr:sp macro="" textlink="">
      <xdr:nvSpPr>
        <xdr:cNvPr id="30465" name="Line 7"/>
        <xdr:cNvSpPr>
          <a:spLocks noChangeShapeType="1"/>
        </xdr:cNvSpPr>
      </xdr:nvSpPr>
      <xdr:spPr bwMode="auto">
        <a:xfrm>
          <a:off x="3429000" y="2396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1314450</xdr:colOff>
      <xdr:row>75</xdr:row>
      <xdr:rowOff>0</xdr:rowOff>
    </xdr:from>
    <xdr:to>
      <xdr:col>2</xdr:col>
      <xdr:colOff>1314450</xdr:colOff>
      <xdr:row>75</xdr:row>
      <xdr:rowOff>0</xdr:rowOff>
    </xdr:to>
    <xdr:sp macro="" textlink="">
      <xdr:nvSpPr>
        <xdr:cNvPr id="30466" name="Line 8"/>
        <xdr:cNvSpPr>
          <a:spLocks noChangeShapeType="1"/>
        </xdr:cNvSpPr>
      </xdr:nvSpPr>
      <xdr:spPr bwMode="auto">
        <a:xfrm>
          <a:off x="4248150" y="2396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790575</xdr:colOff>
      <xdr:row>75</xdr:row>
      <xdr:rowOff>0</xdr:rowOff>
    </xdr:from>
    <xdr:to>
      <xdr:col>2</xdr:col>
      <xdr:colOff>790575</xdr:colOff>
      <xdr:row>75</xdr:row>
      <xdr:rowOff>0</xdr:rowOff>
    </xdr:to>
    <xdr:sp macro="" textlink="">
      <xdr:nvSpPr>
        <xdr:cNvPr id="30467" name="Line 9"/>
        <xdr:cNvSpPr>
          <a:spLocks noChangeShapeType="1"/>
        </xdr:cNvSpPr>
      </xdr:nvSpPr>
      <xdr:spPr bwMode="auto">
        <a:xfrm>
          <a:off x="3724275" y="2396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75</xdr:row>
      <xdr:rowOff>0</xdr:rowOff>
    </xdr:from>
    <xdr:to>
      <xdr:col>2</xdr:col>
      <xdr:colOff>1504950</xdr:colOff>
      <xdr:row>75</xdr:row>
      <xdr:rowOff>0</xdr:rowOff>
    </xdr:to>
    <xdr:sp macro="" textlink="">
      <xdr:nvSpPr>
        <xdr:cNvPr id="30468" name="Line 10"/>
        <xdr:cNvSpPr>
          <a:spLocks noChangeShapeType="1"/>
        </xdr:cNvSpPr>
      </xdr:nvSpPr>
      <xdr:spPr bwMode="auto">
        <a:xfrm>
          <a:off x="4438650" y="2396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565345</xdr:colOff>
      <xdr:row>36</xdr:row>
      <xdr:rowOff>52189</xdr:rowOff>
    </xdr:from>
    <xdr:to>
      <xdr:col>26</xdr:col>
      <xdr:colOff>565325</xdr:colOff>
      <xdr:row>40</xdr:row>
      <xdr:rowOff>213245</xdr:rowOff>
    </xdr:to>
    <xdr:sp macro="" textlink="">
      <xdr:nvSpPr>
        <xdr:cNvPr id="20" name="角丸四角形吹き出し 19"/>
        <xdr:cNvSpPr/>
      </xdr:nvSpPr>
      <xdr:spPr>
        <a:xfrm>
          <a:off x="16160755" y="11084129"/>
          <a:ext cx="4094309" cy="1355235"/>
        </a:xfrm>
        <a:prstGeom prst="wedgeRoundRectCallout">
          <a:avLst>
            <a:gd name="adj1" fmla="val -60365"/>
            <a:gd name="adj2" fmla="val -1231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薪の注文は「まき割り」をするかしないかで数が変わります。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まき割り実施時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クラス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12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班の場合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625523</xdr:colOff>
      <xdr:row>16</xdr:row>
      <xdr:rowOff>31533</xdr:rowOff>
    </xdr:from>
    <xdr:to>
      <xdr:col>26</xdr:col>
      <xdr:colOff>615442</xdr:colOff>
      <xdr:row>19</xdr:row>
      <xdr:rowOff>85298</xdr:rowOff>
    </xdr:to>
    <xdr:sp macro="" textlink="">
      <xdr:nvSpPr>
        <xdr:cNvPr id="19" name="角丸四角形吹き出し 18"/>
        <xdr:cNvSpPr/>
      </xdr:nvSpPr>
      <xdr:spPr>
        <a:xfrm>
          <a:off x="16220933" y="4794033"/>
          <a:ext cx="4084248" cy="94939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ｍｌのお茶を、プラス３０円で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ｍｌペットボトルへ変更することができます。</a:t>
          </a:r>
        </a:p>
      </xdr:txBody>
    </xdr:sp>
    <xdr:clientData/>
  </xdr:twoCellAnchor>
  <xdr:twoCellAnchor>
    <xdr:from>
      <xdr:col>20</xdr:col>
      <xdr:colOff>51586</xdr:colOff>
      <xdr:row>0</xdr:row>
      <xdr:rowOff>68645</xdr:rowOff>
    </xdr:from>
    <xdr:to>
      <xdr:col>22</xdr:col>
      <xdr:colOff>318072</xdr:colOff>
      <xdr:row>0</xdr:row>
      <xdr:rowOff>566878</xdr:rowOff>
    </xdr:to>
    <xdr:sp macro="[0]!トップに戻る" textlink="">
      <xdr:nvSpPr>
        <xdr:cNvPr id="17" name="角丸四角形 16"/>
        <xdr:cNvSpPr/>
      </xdr:nvSpPr>
      <xdr:spPr>
        <a:xfrm>
          <a:off x="15646996" y="68645"/>
          <a:ext cx="1631263" cy="4982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20</xdr:col>
      <xdr:colOff>85299</xdr:colOff>
      <xdr:row>73</xdr:row>
      <xdr:rowOff>170597</xdr:rowOff>
    </xdr:from>
    <xdr:to>
      <xdr:col>22</xdr:col>
      <xdr:colOff>351785</xdr:colOff>
      <xdr:row>74</xdr:row>
      <xdr:rowOff>256322</xdr:rowOff>
    </xdr:to>
    <xdr:sp macro="[0]!トップに戻る" textlink="">
      <xdr:nvSpPr>
        <xdr:cNvPr id="23" name="角丸四角形 22"/>
        <xdr:cNvSpPr/>
      </xdr:nvSpPr>
      <xdr:spPr>
        <a:xfrm>
          <a:off x="15680709" y="22419291"/>
          <a:ext cx="1631263" cy="3700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20</xdr:col>
      <xdr:colOff>568658</xdr:colOff>
      <xdr:row>24</xdr:row>
      <xdr:rowOff>3102</xdr:rowOff>
    </xdr:from>
    <xdr:to>
      <xdr:col>26</xdr:col>
      <xdr:colOff>558577</xdr:colOff>
      <xdr:row>27</xdr:row>
      <xdr:rowOff>158966</xdr:rowOff>
    </xdr:to>
    <xdr:sp macro="" textlink="">
      <xdr:nvSpPr>
        <xdr:cNvPr id="21" name="角丸四角形吹き出し 20"/>
        <xdr:cNvSpPr/>
      </xdr:nvSpPr>
      <xdr:spPr>
        <a:xfrm>
          <a:off x="16164068" y="7153960"/>
          <a:ext cx="4084248" cy="105149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ご飯の量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普通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200g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、大盛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220g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です。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料金はどちらも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530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円です。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554441</xdr:colOff>
      <xdr:row>29</xdr:row>
      <xdr:rowOff>116833</xdr:rowOff>
    </xdr:from>
    <xdr:to>
      <xdr:col>26</xdr:col>
      <xdr:colOff>544360</xdr:colOff>
      <xdr:row>32</xdr:row>
      <xdr:rowOff>170598</xdr:rowOff>
    </xdr:to>
    <xdr:sp macro="" textlink="">
      <xdr:nvSpPr>
        <xdr:cNvPr id="22" name="角丸四角形吹き出し 21"/>
        <xdr:cNvSpPr/>
      </xdr:nvSpPr>
      <xdr:spPr>
        <a:xfrm>
          <a:off x="16149851" y="8760415"/>
          <a:ext cx="4084248" cy="94939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ｍｌのお茶を、マイナス３０円で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ｍｌに変更することができます。</a:t>
          </a:r>
        </a:p>
      </xdr:txBody>
    </xdr:sp>
    <xdr:clientData/>
  </xdr:twoCellAnchor>
  <xdr:twoCellAnchor>
    <xdr:from>
      <xdr:col>20</xdr:col>
      <xdr:colOff>554441</xdr:colOff>
      <xdr:row>42</xdr:row>
      <xdr:rowOff>88400</xdr:rowOff>
    </xdr:from>
    <xdr:to>
      <xdr:col>26</xdr:col>
      <xdr:colOff>544360</xdr:colOff>
      <xdr:row>45</xdr:row>
      <xdr:rowOff>142164</xdr:rowOff>
    </xdr:to>
    <xdr:sp macro="" textlink="">
      <xdr:nvSpPr>
        <xdr:cNvPr id="24" name="角丸四角形吹き出し 23"/>
        <xdr:cNvSpPr/>
      </xdr:nvSpPr>
      <xdr:spPr>
        <a:xfrm>
          <a:off x="16149851" y="12613064"/>
          <a:ext cx="4084248" cy="94939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ｍｌのお茶を、マイナス３０円で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ｍｌに変更することができます。</a:t>
          </a:r>
        </a:p>
      </xdr:txBody>
    </xdr:sp>
    <xdr:clientData/>
  </xdr:twoCellAnchor>
  <xdr:twoCellAnchor>
    <xdr:from>
      <xdr:col>20</xdr:col>
      <xdr:colOff>554441</xdr:colOff>
      <xdr:row>59</xdr:row>
      <xdr:rowOff>45750</xdr:rowOff>
    </xdr:from>
    <xdr:to>
      <xdr:col>26</xdr:col>
      <xdr:colOff>544360</xdr:colOff>
      <xdr:row>62</xdr:row>
      <xdr:rowOff>284328</xdr:rowOff>
    </xdr:to>
    <xdr:sp macro="" textlink="">
      <xdr:nvSpPr>
        <xdr:cNvPr id="25" name="角丸四角形吹き出し 24"/>
        <xdr:cNvSpPr/>
      </xdr:nvSpPr>
      <xdr:spPr>
        <a:xfrm>
          <a:off x="16149851" y="17645675"/>
          <a:ext cx="4084248" cy="1134213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飲み物を単品でご注文される場合はこちらでお願いします。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40</xdr:row>
      <xdr:rowOff>0</xdr:rowOff>
    </xdr:from>
    <xdr:to>
      <xdr:col>4</xdr:col>
      <xdr:colOff>19050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181475" y="11858625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40</xdr:row>
      <xdr:rowOff>0</xdr:rowOff>
    </xdr:from>
    <xdr:to>
      <xdr:col>18</xdr:col>
      <xdr:colOff>9525</xdr:colOff>
      <xdr:row>40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77150" y="11858625"/>
          <a:ext cx="584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75</xdr:row>
      <xdr:rowOff>0</xdr:rowOff>
    </xdr:from>
    <xdr:to>
      <xdr:col>2</xdr:col>
      <xdr:colOff>495300</xdr:colOff>
      <xdr:row>75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429000" y="2319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1314450</xdr:colOff>
      <xdr:row>75</xdr:row>
      <xdr:rowOff>0</xdr:rowOff>
    </xdr:from>
    <xdr:to>
      <xdr:col>2</xdr:col>
      <xdr:colOff>1314450</xdr:colOff>
      <xdr:row>75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248150" y="2319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75</xdr:row>
      <xdr:rowOff>0</xdr:rowOff>
    </xdr:from>
    <xdr:to>
      <xdr:col>2</xdr:col>
      <xdr:colOff>495300</xdr:colOff>
      <xdr:row>75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429000" y="2319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1314450</xdr:colOff>
      <xdr:row>75</xdr:row>
      <xdr:rowOff>0</xdr:rowOff>
    </xdr:from>
    <xdr:to>
      <xdr:col>2</xdr:col>
      <xdr:colOff>1314450</xdr:colOff>
      <xdr:row>75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248150" y="2319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790575</xdr:colOff>
      <xdr:row>75</xdr:row>
      <xdr:rowOff>0</xdr:rowOff>
    </xdr:from>
    <xdr:to>
      <xdr:col>2</xdr:col>
      <xdr:colOff>790575</xdr:colOff>
      <xdr:row>75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3724275" y="2319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1504950</xdr:colOff>
      <xdr:row>75</xdr:row>
      <xdr:rowOff>0</xdr:rowOff>
    </xdr:from>
    <xdr:to>
      <xdr:col>2</xdr:col>
      <xdr:colOff>1504950</xdr:colOff>
      <xdr:row>75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4438650" y="2319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49758</xdr:colOff>
      <xdr:row>0</xdr:row>
      <xdr:rowOff>26605</xdr:rowOff>
    </xdr:from>
    <xdr:to>
      <xdr:col>22</xdr:col>
      <xdr:colOff>313807</xdr:colOff>
      <xdr:row>0</xdr:row>
      <xdr:rowOff>524838</xdr:rowOff>
    </xdr:to>
    <xdr:sp macro="[0]!トップに戻る" textlink="">
      <xdr:nvSpPr>
        <xdr:cNvPr id="17" name="角丸四角形 16"/>
        <xdr:cNvSpPr/>
      </xdr:nvSpPr>
      <xdr:spPr>
        <a:xfrm>
          <a:off x="15645168" y="26605"/>
          <a:ext cx="1628826" cy="4982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2</xdr:col>
      <xdr:colOff>1247775</xdr:colOff>
      <xdr:row>39</xdr:row>
      <xdr:rowOff>0</xdr:rowOff>
    </xdr:from>
    <xdr:to>
      <xdr:col>4</xdr:col>
      <xdr:colOff>19050</xdr:colOff>
      <xdr:row>39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181475" y="115633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39</xdr:row>
      <xdr:rowOff>0</xdr:rowOff>
    </xdr:from>
    <xdr:to>
      <xdr:col>18</xdr:col>
      <xdr:colOff>9525</xdr:colOff>
      <xdr:row>39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7677150" y="11563350"/>
          <a:ext cx="584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565345</xdr:colOff>
      <xdr:row>36</xdr:row>
      <xdr:rowOff>52189</xdr:rowOff>
    </xdr:from>
    <xdr:to>
      <xdr:col>26</xdr:col>
      <xdr:colOff>565325</xdr:colOff>
      <xdr:row>40</xdr:row>
      <xdr:rowOff>213245</xdr:rowOff>
    </xdr:to>
    <xdr:sp macro="" textlink="">
      <xdr:nvSpPr>
        <xdr:cNvPr id="14" name="角丸四角形吹き出し 13"/>
        <xdr:cNvSpPr/>
      </xdr:nvSpPr>
      <xdr:spPr>
        <a:xfrm>
          <a:off x="16186345" y="10729714"/>
          <a:ext cx="4114780" cy="1342156"/>
        </a:xfrm>
        <a:prstGeom prst="wedgeRoundRectCallout">
          <a:avLst>
            <a:gd name="adj1" fmla="val -60365"/>
            <a:gd name="adj2" fmla="val -1231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薪の注文は「まき割り」をするかしないかで数が変わります。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まき割り実施時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クラス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12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班の場合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625523</xdr:colOff>
      <xdr:row>16</xdr:row>
      <xdr:rowOff>31533</xdr:rowOff>
    </xdr:from>
    <xdr:to>
      <xdr:col>26</xdr:col>
      <xdr:colOff>615442</xdr:colOff>
      <xdr:row>19</xdr:row>
      <xdr:rowOff>85298</xdr:rowOff>
    </xdr:to>
    <xdr:sp macro="" textlink="">
      <xdr:nvSpPr>
        <xdr:cNvPr id="15" name="角丸四角形吹き出し 14"/>
        <xdr:cNvSpPr/>
      </xdr:nvSpPr>
      <xdr:spPr>
        <a:xfrm>
          <a:off x="16246523" y="4803558"/>
          <a:ext cx="4104719" cy="939590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ｍｌのお茶を、プラス３０円で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ｍｌペットボトルへ変更することができます。</a:t>
          </a:r>
        </a:p>
      </xdr:txBody>
    </xdr:sp>
    <xdr:clientData/>
  </xdr:twoCellAnchor>
  <xdr:twoCellAnchor>
    <xdr:from>
      <xdr:col>20</xdr:col>
      <xdr:colOff>99515</xdr:colOff>
      <xdr:row>73</xdr:row>
      <xdr:rowOff>113731</xdr:rowOff>
    </xdr:from>
    <xdr:to>
      <xdr:col>22</xdr:col>
      <xdr:colOff>366001</xdr:colOff>
      <xdr:row>74</xdr:row>
      <xdr:rowOff>199456</xdr:rowOff>
    </xdr:to>
    <xdr:sp macro="[0]!トップに戻る" textlink="">
      <xdr:nvSpPr>
        <xdr:cNvPr id="19" name="角丸四角形 18"/>
        <xdr:cNvSpPr/>
      </xdr:nvSpPr>
      <xdr:spPr>
        <a:xfrm>
          <a:off x="15694925" y="22362425"/>
          <a:ext cx="1631263" cy="3700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20</xdr:col>
      <xdr:colOff>568658</xdr:colOff>
      <xdr:row>24</xdr:row>
      <xdr:rowOff>3102</xdr:rowOff>
    </xdr:from>
    <xdr:to>
      <xdr:col>26</xdr:col>
      <xdr:colOff>558577</xdr:colOff>
      <xdr:row>27</xdr:row>
      <xdr:rowOff>158966</xdr:rowOff>
    </xdr:to>
    <xdr:sp macro="" textlink="">
      <xdr:nvSpPr>
        <xdr:cNvPr id="20" name="角丸四角形吹き出し 19"/>
        <xdr:cNvSpPr/>
      </xdr:nvSpPr>
      <xdr:spPr>
        <a:xfrm>
          <a:off x="16189658" y="7137327"/>
          <a:ext cx="4104719" cy="104168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ご飯の量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普通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200g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、大盛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220g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です。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料金はどちらも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530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円です。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554441</xdr:colOff>
      <xdr:row>29</xdr:row>
      <xdr:rowOff>116833</xdr:rowOff>
    </xdr:from>
    <xdr:to>
      <xdr:col>26</xdr:col>
      <xdr:colOff>544360</xdr:colOff>
      <xdr:row>32</xdr:row>
      <xdr:rowOff>170598</xdr:rowOff>
    </xdr:to>
    <xdr:sp macro="" textlink="">
      <xdr:nvSpPr>
        <xdr:cNvPr id="21" name="角丸四角形吹き出し 20"/>
        <xdr:cNvSpPr/>
      </xdr:nvSpPr>
      <xdr:spPr>
        <a:xfrm>
          <a:off x="16175441" y="8727433"/>
          <a:ext cx="4104719" cy="939590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ｍｌのお茶を、マイナス３０円で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ｍｌに変更することができます。</a:t>
          </a:r>
        </a:p>
      </xdr:txBody>
    </xdr:sp>
    <xdr:clientData/>
  </xdr:twoCellAnchor>
  <xdr:twoCellAnchor>
    <xdr:from>
      <xdr:col>20</xdr:col>
      <xdr:colOff>554441</xdr:colOff>
      <xdr:row>42</xdr:row>
      <xdr:rowOff>88400</xdr:rowOff>
    </xdr:from>
    <xdr:to>
      <xdr:col>26</xdr:col>
      <xdr:colOff>544360</xdr:colOff>
      <xdr:row>45</xdr:row>
      <xdr:rowOff>142164</xdr:rowOff>
    </xdr:to>
    <xdr:sp macro="" textlink="">
      <xdr:nvSpPr>
        <xdr:cNvPr id="22" name="角丸四角形吹き出し 21"/>
        <xdr:cNvSpPr/>
      </xdr:nvSpPr>
      <xdr:spPr>
        <a:xfrm>
          <a:off x="16175441" y="12537575"/>
          <a:ext cx="4104719" cy="93958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ｍｌのお茶を、マイナス３０円で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ｍｌに変更することができます。</a:t>
          </a:r>
        </a:p>
      </xdr:txBody>
    </xdr:sp>
    <xdr:clientData/>
  </xdr:twoCellAnchor>
  <xdr:twoCellAnchor>
    <xdr:from>
      <xdr:col>20</xdr:col>
      <xdr:colOff>554441</xdr:colOff>
      <xdr:row>69</xdr:row>
      <xdr:rowOff>45750</xdr:rowOff>
    </xdr:from>
    <xdr:to>
      <xdr:col>26</xdr:col>
      <xdr:colOff>544360</xdr:colOff>
      <xdr:row>72</xdr:row>
      <xdr:rowOff>170597</xdr:rowOff>
    </xdr:to>
    <xdr:sp macro="" textlink="">
      <xdr:nvSpPr>
        <xdr:cNvPr id="24" name="角丸四角形吹き出し 23"/>
        <xdr:cNvSpPr/>
      </xdr:nvSpPr>
      <xdr:spPr>
        <a:xfrm>
          <a:off x="16149851" y="21086049"/>
          <a:ext cx="4084248" cy="94939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泊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3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日で、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日目にリネンを交換される場合は、こちらに数量をお書きください。別料金になります。</a:t>
          </a:r>
        </a:p>
      </xdr:txBody>
    </xdr:sp>
    <xdr:clientData/>
  </xdr:twoCellAnchor>
  <xdr:twoCellAnchor>
    <xdr:from>
      <xdr:col>20</xdr:col>
      <xdr:colOff>668171</xdr:colOff>
      <xdr:row>59</xdr:row>
      <xdr:rowOff>142164</xdr:rowOff>
    </xdr:from>
    <xdr:to>
      <xdr:col>26</xdr:col>
      <xdr:colOff>658090</xdr:colOff>
      <xdr:row>63</xdr:row>
      <xdr:rowOff>82198</xdr:rowOff>
    </xdr:to>
    <xdr:sp macro="" textlink="">
      <xdr:nvSpPr>
        <xdr:cNvPr id="27" name="角丸四角形吹き出し 26"/>
        <xdr:cNvSpPr/>
      </xdr:nvSpPr>
      <xdr:spPr>
        <a:xfrm>
          <a:off x="16263581" y="17742089"/>
          <a:ext cx="4084248" cy="1134213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飲み物を単品でご注文される場合はこちらでお願いします。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40</xdr:row>
      <xdr:rowOff>0</xdr:rowOff>
    </xdr:from>
    <xdr:to>
      <xdr:col>4</xdr:col>
      <xdr:colOff>19050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181475" y="11858625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40</xdr:row>
      <xdr:rowOff>0</xdr:rowOff>
    </xdr:from>
    <xdr:to>
      <xdr:col>18</xdr:col>
      <xdr:colOff>9525</xdr:colOff>
      <xdr:row>40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77150" y="11858625"/>
          <a:ext cx="584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50368</xdr:colOff>
      <xdr:row>0</xdr:row>
      <xdr:rowOff>55647</xdr:rowOff>
    </xdr:from>
    <xdr:to>
      <xdr:col>22</xdr:col>
      <xdr:colOff>316854</xdr:colOff>
      <xdr:row>0</xdr:row>
      <xdr:rowOff>553880</xdr:rowOff>
    </xdr:to>
    <xdr:sp macro="[0]!トップに戻る" textlink="">
      <xdr:nvSpPr>
        <xdr:cNvPr id="17" name="角丸四角形 16"/>
        <xdr:cNvSpPr/>
      </xdr:nvSpPr>
      <xdr:spPr>
        <a:xfrm>
          <a:off x="15645778" y="55647"/>
          <a:ext cx="1631263" cy="4982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2</xdr:col>
      <xdr:colOff>1247775</xdr:colOff>
      <xdr:row>39</xdr:row>
      <xdr:rowOff>0</xdr:rowOff>
    </xdr:from>
    <xdr:to>
      <xdr:col>4</xdr:col>
      <xdr:colOff>19050</xdr:colOff>
      <xdr:row>39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4181475" y="115633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39</xdr:row>
      <xdr:rowOff>0</xdr:rowOff>
    </xdr:from>
    <xdr:to>
      <xdr:col>18</xdr:col>
      <xdr:colOff>9525</xdr:colOff>
      <xdr:row>39</xdr:row>
      <xdr:rowOff>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7677150" y="11563350"/>
          <a:ext cx="584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1247775</xdr:colOff>
      <xdr:row>39</xdr:row>
      <xdr:rowOff>0</xdr:rowOff>
    </xdr:from>
    <xdr:to>
      <xdr:col>4</xdr:col>
      <xdr:colOff>19050</xdr:colOff>
      <xdr:row>39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4181475" y="115633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39</xdr:row>
      <xdr:rowOff>0</xdr:rowOff>
    </xdr:from>
    <xdr:to>
      <xdr:col>18</xdr:col>
      <xdr:colOff>9525</xdr:colOff>
      <xdr:row>39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7677150" y="11563350"/>
          <a:ext cx="584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565345</xdr:colOff>
      <xdr:row>36</xdr:row>
      <xdr:rowOff>52189</xdr:rowOff>
    </xdr:from>
    <xdr:to>
      <xdr:col>26</xdr:col>
      <xdr:colOff>565325</xdr:colOff>
      <xdr:row>40</xdr:row>
      <xdr:rowOff>213245</xdr:rowOff>
    </xdr:to>
    <xdr:sp macro="" textlink="">
      <xdr:nvSpPr>
        <xdr:cNvPr id="25" name="角丸四角形吹き出し 24"/>
        <xdr:cNvSpPr/>
      </xdr:nvSpPr>
      <xdr:spPr>
        <a:xfrm>
          <a:off x="16186345" y="10729714"/>
          <a:ext cx="4114780" cy="1342156"/>
        </a:xfrm>
        <a:prstGeom prst="wedgeRoundRectCallout">
          <a:avLst>
            <a:gd name="adj1" fmla="val -60365"/>
            <a:gd name="adj2" fmla="val -1231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薪の注文は「まき割り」をするかしないかで数が変わります。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まき割り実施時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クラス</a:t>
          </a:r>
          <a:r>
            <a:rPr kumimoji="1" lang="en-US" altLang="ja-JP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12</a:t>
          </a:r>
          <a:r>
            <a:rPr kumimoji="1" lang="ja-JP" altLang="en-US" sz="1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班の場合</a:t>
          </a:r>
          <a:endParaRPr kumimoji="1" lang="en-US" altLang="ja-JP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625523</xdr:colOff>
      <xdr:row>16</xdr:row>
      <xdr:rowOff>31533</xdr:rowOff>
    </xdr:from>
    <xdr:to>
      <xdr:col>26</xdr:col>
      <xdr:colOff>615442</xdr:colOff>
      <xdr:row>19</xdr:row>
      <xdr:rowOff>85298</xdr:rowOff>
    </xdr:to>
    <xdr:sp macro="" textlink="">
      <xdr:nvSpPr>
        <xdr:cNvPr id="26" name="角丸四角形吹き出し 25"/>
        <xdr:cNvSpPr/>
      </xdr:nvSpPr>
      <xdr:spPr>
        <a:xfrm>
          <a:off x="16246523" y="4803558"/>
          <a:ext cx="4104719" cy="939590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ｍｌのお茶を、プラス３０円で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ｍｌペットボトルへ変更することができます。</a:t>
          </a:r>
        </a:p>
      </xdr:txBody>
    </xdr:sp>
    <xdr:clientData/>
  </xdr:twoCellAnchor>
  <xdr:twoCellAnchor>
    <xdr:from>
      <xdr:col>20</xdr:col>
      <xdr:colOff>71083</xdr:colOff>
      <xdr:row>73</xdr:row>
      <xdr:rowOff>184814</xdr:rowOff>
    </xdr:from>
    <xdr:to>
      <xdr:col>22</xdr:col>
      <xdr:colOff>337569</xdr:colOff>
      <xdr:row>75</xdr:row>
      <xdr:rowOff>427</xdr:rowOff>
    </xdr:to>
    <xdr:sp macro="[0]!トップに戻る" textlink="">
      <xdr:nvSpPr>
        <xdr:cNvPr id="28" name="角丸四角形 27"/>
        <xdr:cNvSpPr/>
      </xdr:nvSpPr>
      <xdr:spPr>
        <a:xfrm>
          <a:off x="15666493" y="22433508"/>
          <a:ext cx="1631263" cy="37005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20</xdr:col>
      <xdr:colOff>568658</xdr:colOff>
      <xdr:row>24</xdr:row>
      <xdr:rowOff>3102</xdr:rowOff>
    </xdr:from>
    <xdr:to>
      <xdr:col>26</xdr:col>
      <xdr:colOff>558577</xdr:colOff>
      <xdr:row>27</xdr:row>
      <xdr:rowOff>158966</xdr:rowOff>
    </xdr:to>
    <xdr:sp macro="" textlink="">
      <xdr:nvSpPr>
        <xdr:cNvPr id="29" name="角丸四角形吹き出し 28"/>
        <xdr:cNvSpPr/>
      </xdr:nvSpPr>
      <xdr:spPr>
        <a:xfrm>
          <a:off x="16189658" y="7137327"/>
          <a:ext cx="4104719" cy="104168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ご飯の量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普通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200g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、大盛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220g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です。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料金はどちらも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530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円です。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554441</xdr:colOff>
      <xdr:row>29</xdr:row>
      <xdr:rowOff>116833</xdr:rowOff>
    </xdr:from>
    <xdr:to>
      <xdr:col>26</xdr:col>
      <xdr:colOff>544360</xdr:colOff>
      <xdr:row>32</xdr:row>
      <xdr:rowOff>170598</xdr:rowOff>
    </xdr:to>
    <xdr:sp macro="" textlink="">
      <xdr:nvSpPr>
        <xdr:cNvPr id="30" name="角丸四角形吹き出し 29"/>
        <xdr:cNvSpPr/>
      </xdr:nvSpPr>
      <xdr:spPr>
        <a:xfrm>
          <a:off x="16175441" y="8727433"/>
          <a:ext cx="4104719" cy="939590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ｍｌのお茶を、マイナス３０円で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ｍｌに変更することができます。</a:t>
          </a:r>
        </a:p>
      </xdr:txBody>
    </xdr:sp>
    <xdr:clientData/>
  </xdr:twoCellAnchor>
  <xdr:twoCellAnchor>
    <xdr:from>
      <xdr:col>20</xdr:col>
      <xdr:colOff>554441</xdr:colOff>
      <xdr:row>42</xdr:row>
      <xdr:rowOff>88400</xdr:rowOff>
    </xdr:from>
    <xdr:to>
      <xdr:col>26</xdr:col>
      <xdr:colOff>544360</xdr:colOff>
      <xdr:row>45</xdr:row>
      <xdr:rowOff>142164</xdr:rowOff>
    </xdr:to>
    <xdr:sp macro="" textlink="">
      <xdr:nvSpPr>
        <xdr:cNvPr id="31" name="角丸四角形吹き出し 30"/>
        <xdr:cNvSpPr/>
      </xdr:nvSpPr>
      <xdr:spPr>
        <a:xfrm>
          <a:off x="16175441" y="12537575"/>
          <a:ext cx="4104719" cy="93958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セットに付く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500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ｍｌのお茶を、マイナス３０円で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250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ｍｌに変更することができます。</a:t>
          </a:r>
        </a:p>
      </xdr:txBody>
    </xdr:sp>
    <xdr:clientData/>
  </xdr:twoCellAnchor>
  <xdr:twoCellAnchor>
    <xdr:from>
      <xdr:col>20</xdr:col>
      <xdr:colOff>483359</xdr:colOff>
      <xdr:row>1</xdr:row>
      <xdr:rowOff>88399</xdr:rowOff>
    </xdr:from>
    <xdr:to>
      <xdr:col>26</xdr:col>
      <xdr:colOff>473278</xdr:colOff>
      <xdr:row>3</xdr:row>
      <xdr:rowOff>170597</xdr:rowOff>
    </xdr:to>
    <xdr:sp macro="" textlink="">
      <xdr:nvSpPr>
        <xdr:cNvPr id="35" name="角丸四角形吹き出し 34"/>
        <xdr:cNvSpPr/>
      </xdr:nvSpPr>
      <xdr:spPr>
        <a:xfrm>
          <a:off x="16078769" y="657056"/>
          <a:ext cx="4084248" cy="949399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このシートは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2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泊</a:t>
          </a: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3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日の学校のみご使用ください。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20</xdr:col>
      <xdr:colOff>668172</xdr:colOff>
      <xdr:row>59</xdr:row>
      <xdr:rowOff>213246</xdr:rowOff>
    </xdr:from>
    <xdr:to>
      <xdr:col>26</xdr:col>
      <xdr:colOff>658091</xdr:colOff>
      <xdr:row>63</xdr:row>
      <xdr:rowOff>153280</xdr:rowOff>
    </xdr:to>
    <xdr:sp macro="" textlink="">
      <xdr:nvSpPr>
        <xdr:cNvPr id="21" name="角丸四角形吹き出し 20"/>
        <xdr:cNvSpPr/>
      </xdr:nvSpPr>
      <xdr:spPr>
        <a:xfrm>
          <a:off x="16263582" y="17813171"/>
          <a:ext cx="4084248" cy="1134213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飲み物を単品でご注文される場合はこちらでお願いします。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53</xdr:row>
      <xdr:rowOff>0</xdr:rowOff>
    </xdr:from>
    <xdr:to>
      <xdr:col>1</xdr:col>
      <xdr:colOff>1028700</xdr:colOff>
      <xdr:row>53</xdr:row>
      <xdr:rowOff>0</xdr:rowOff>
    </xdr:to>
    <xdr:sp macro="" textlink="">
      <xdr:nvSpPr>
        <xdr:cNvPr id="28025" name="Line 1"/>
        <xdr:cNvSpPr>
          <a:spLocks noChangeShapeType="1"/>
        </xdr:cNvSpPr>
      </xdr:nvSpPr>
      <xdr:spPr bwMode="auto">
        <a:xfrm>
          <a:off x="22955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476250</xdr:colOff>
      <xdr:row>53</xdr:row>
      <xdr:rowOff>0</xdr:rowOff>
    </xdr:from>
    <xdr:to>
      <xdr:col>7</xdr:col>
      <xdr:colOff>476250</xdr:colOff>
      <xdr:row>53</xdr:row>
      <xdr:rowOff>0</xdr:rowOff>
    </xdr:to>
    <xdr:sp macro="" textlink="">
      <xdr:nvSpPr>
        <xdr:cNvPr id="28026" name="Line 6"/>
        <xdr:cNvSpPr>
          <a:spLocks noChangeShapeType="1"/>
        </xdr:cNvSpPr>
      </xdr:nvSpPr>
      <xdr:spPr bwMode="auto">
        <a:xfrm>
          <a:off x="51435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27480</xdr:colOff>
      <xdr:row>0</xdr:row>
      <xdr:rowOff>1</xdr:rowOff>
    </xdr:from>
    <xdr:to>
      <xdr:col>14</xdr:col>
      <xdr:colOff>14766</xdr:colOff>
      <xdr:row>1</xdr:row>
      <xdr:rowOff>8284</xdr:rowOff>
    </xdr:to>
    <xdr:sp macro="[0]!トップに戻る" textlink="">
      <xdr:nvSpPr>
        <xdr:cNvPr id="4" name="角丸四角形 3"/>
        <xdr:cNvSpPr/>
      </xdr:nvSpPr>
      <xdr:spPr>
        <a:xfrm>
          <a:off x="7979747" y="1"/>
          <a:ext cx="1360659" cy="32578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12</xdr:col>
      <xdr:colOff>66262</xdr:colOff>
      <xdr:row>51</xdr:row>
      <xdr:rowOff>33131</xdr:rowOff>
    </xdr:from>
    <xdr:to>
      <xdr:col>14</xdr:col>
      <xdr:colOff>325253</xdr:colOff>
      <xdr:row>52</xdr:row>
      <xdr:rowOff>197540</xdr:rowOff>
    </xdr:to>
    <xdr:sp macro="[0]!トップに戻る" textlink="">
      <xdr:nvSpPr>
        <xdr:cNvPr id="7" name="角丸四角形 6"/>
        <xdr:cNvSpPr/>
      </xdr:nvSpPr>
      <xdr:spPr>
        <a:xfrm>
          <a:off x="8017566" y="11164957"/>
          <a:ext cx="1633904" cy="3714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12</xdr:col>
      <xdr:colOff>531628</xdr:colOff>
      <xdr:row>6</xdr:row>
      <xdr:rowOff>103374</xdr:rowOff>
    </xdr:from>
    <xdr:to>
      <xdr:col>18</xdr:col>
      <xdr:colOff>495759</xdr:colOff>
      <xdr:row>10</xdr:row>
      <xdr:rowOff>201706</xdr:rowOff>
    </xdr:to>
    <xdr:sp macro="" textlink="">
      <xdr:nvSpPr>
        <xdr:cNvPr id="6" name="角丸四角形吹き出し 5"/>
        <xdr:cNvSpPr/>
      </xdr:nvSpPr>
      <xdr:spPr>
        <a:xfrm>
          <a:off x="8487804" y="1436874"/>
          <a:ext cx="4065484" cy="1017214"/>
        </a:xfrm>
        <a:prstGeom prst="wedgeRoundRectCallout">
          <a:avLst>
            <a:gd name="adj1" fmla="val -62451"/>
            <a:gd name="adj2" fmla="val -906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キャンプファイヤー薪は当日雨の場合、キャンセル可能です。また、当日キャンドルファイヤーに切り替えられます。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280904</xdr:colOff>
      <xdr:row>4</xdr:row>
      <xdr:rowOff>53641</xdr:rowOff>
    </xdr:from>
    <xdr:to>
      <xdr:col>5</xdr:col>
      <xdr:colOff>700004</xdr:colOff>
      <xdr:row>5</xdr:row>
      <xdr:rowOff>25066</xdr:rowOff>
    </xdr:to>
    <xdr:sp macro="" textlink="">
      <xdr:nvSpPr>
        <xdr:cNvPr id="23770" name="円/楕円 3"/>
        <xdr:cNvSpPr>
          <a:spLocks noChangeArrowheads="1"/>
        </xdr:cNvSpPr>
      </xdr:nvSpPr>
      <xdr:spPr bwMode="auto">
        <a:xfrm>
          <a:off x="4842878" y="1448970"/>
          <a:ext cx="419100" cy="397543"/>
        </a:xfrm>
        <a:prstGeom prst="ellipse">
          <a:avLst/>
        </a:prstGeom>
        <a:solidFill>
          <a:srgbClr val="FFFFFF">
            <a:alpha val="0"/>
          </a:srgbClr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12</xdr:col>
      <xdr:colOff>328979</xdr:colOff>
      <xdr:row>1</xdr:row>
      <xdr:rowOff>76200</xdr:rowOff>
    </xdr:to>
    <xdr:sp macro="[0]!トップに戻る" textlink="">
      <xdr:nvSpPr>
        <xdr:cNvPr id="7" name="角丸四角形 6"/>
        <xdr:cNvSpPr/>
      </xdr:nvSpPr>
      <xdr:spPr>
        <a:xfrm>
          <a:off x="9115425" y="0"/>
          <a:ext cx="163390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10</xdr:col>
      <xdr:colOff>66675</xdr:colOff>
      <xdr:row>32</xdr:row>
      <xdr:rowOff>0</xdr:rowOff>
    </xdr:from>
    <xdr:to>
      <xdr:col>12</xdr:col>
      <xdr:colOff>328979</xdr:colOff>
      <xdr:row>33</xdr:row>
      <xdr:rowOff>9525</xdr:rowOff>
    </xdr:to>
    <xdr:sp macro="[0]!トップに戻る" textlink="">
      <xdr:nvSpPr>
        <xdr:cNvPr id="8" name="角丸四角形 7"/>
        <xdr:cNvSpPr/>
      </xdr:nvSpPr>
      <xdr:spPr>
        <a:xfrm>
          <a:off x="9115425" y="11753850"/>
          <a:ext cx="163390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10</xdr:col>
      <xdr:colOff>590552</xdr:colOff>
      <xdr:row>8</xdr:row>
      <xdr:rowOff>97971</xdr:rowOff>
    </xdr:from>
    <xdr:to>
      <xdr:col>18</xdr:col>
      <xdr:colOff>638176</xdr:colOff>
      <xdr:row>10</xdr:row>
      <xdr:rowOff>188760</xdr:rowOff>
    </xdr:to>
    <xdr:sp macro="" textlink="">
      <xdr:nvSpPr>
        <xdr:cNvPr id="5" name="角丸四角形吹き出し 4"/>
        <xdr:cNvSpPr/>
      </xdr:nvSpPr>
      <xdr:spPr>
        <a:xfrm>
          <a:off x="9639302" y="2955471"/>
          <a:ext cx="5534024" cy="948039"/>
        </a:xfrm>
        <a:prstGeom prst="wedgeRoundRectCallout">
          <a:avLst>
            <a:gd name="adj1" fmla="val -60092"/>
            <a:gd name="adj2" fmla="val -341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8064A2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１グループ５～７人になるよう、引率者も人数に入れてください。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119648</xdr:colOff>
      <xdr:row>5</xdr:row>
      <xdr:rowOff>102436</xdr:rowOff>
    </xdr:from>
    <xdr:to>
      <xdr:col>7</xdr:col>
      <xdr:colOff>538748</xdr:colOff>
      <xdr:row>6</xdr:row>
      <xdr:rowOff>140702</xdr:rowOff>
    </xdr:to>
    <xdr:sp macro="" textlink="">
      <xdr:nvSpPr>
        <xdr:cNvPr id="3" name="円/楕円 3"/>
        <xdr:cNvSpPr>
          <a:spLocks noChangeArrowheads="1"/>
        </xdr:cNvSpPr>
      </xdr:nvSpPr>
      <xdr:spPr bwMode="auto">
        <a:xfrm>
          <a:off x="6482348" y="1931236"/>
          <a:ext cx="419100" cy="400216"/>
        </a:xfrm>
        <a:prstGeom prst="ellipse">
          <a:avLst/>
        </a:prstGeom>
        <a:solidFill>
          <a:srgbClr val="FFFFFF">
            <a:alpha val="0"/>
          </a:srgbClr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0</xdr:row>
      <xdr:rowOff>9525</xdr:rowOff>
    </xdr:from>
    <xdr:to>
      <xdr:col>12</xdr:col>
      <xdr:colOff>290879</xdr:colOff>
      <xdr:row>1</xdr:row>
      <xdr:rowOff>65673</xdr:rowOff>
    </xdr:to>
    <xdr:sp macro="[0]!トップに戻る" textlink="">
      <xdr:nvSpPr>
        <xdr:cNvPr id="6" name="角丸四角形 5"/>
        <xdr:cNvSpPr/>
      </xdr:nvSpPr>
      <xdr:spPr>
        <a:xfrm>
          <a:off x="9077325" y="9525"/>
          <a:ext cx="1633904" cy="35142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262304</xdr:colOff>
      <xdr:row>33</xdr:row>
      <xdr:rowOff>9525</xdr:rowOff>
    </xdr:to>
    <xdr:sp macro="[0]!トップに戻る" textlink="">
      <xdr:nvSpPr>
        <xdr:cNvPr id="7" name="角丸四角形 6"/>
        <xdr:cNvSpPr/>
      </xdr:nvSpPr>
      <xdr:spPr>
        <a:xfrm>
          <a:off x="9048750" y="11953875"/>
          <a:ext cx="163390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 b="1"/>
            <a:t>TOP</a:t>
          </a:r>
          <a:r>
            <a:rPr kumimoji="1" lang="ja-JP" altLang="en-US" sz="1800" b="1"/>
            <a:t>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40477</xdr:colOff>
      <xdr:row>2</xdr:row>
      <xdr:rowOff>89154</xdr:rowOff>
    </xdr:from>
    <xdr:to>
      <xdr:col>19</xdr:col>
      <xdr:colOff>326227</xdr:colOff>
      <xdr:row>9</xdr:row>
      <xdr:rowOff>42397</xdr:rowOff>
    </xdr:to>
    <xdr:sp macro="" textlink="">
      <xdr:nvSpPr>
        <xdr:cNvPr id="2" name="正方形/長方形 1"/>
        <xdr:cNvSpPr/>
      </xdr:nvSpPr>
      <xdr:spPr>
        <a:xfrm>
          <a:off x="6791205" y="440562"/>
          <a:ext cx="3023032" cy="126639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やませみに注文する食事で除去食等の対応がありましたら、こちらの用紙でご連絡ください。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除去対応のある食事のみ記載してください。　</a:t>
          </a:r>
          <a:r>
            <a:rPr kumimoji="1" lang="en-US" altLang="ja-JP" sz="1100"/>
            <a:t>※</a:t>
          </a:r>
          <a:r>
            <a:rPr kumimoji="1" lang="ja-JP" altLang="en-US" sz="1100"/>
            <a:t>給食は除去対応ができませんので、当該児童　</a:t>
          </a:r>
          <a:endParaRPr kumimoji="1" lang="en-US" altLang="ja-JP" sz="1100"/>
        </a:p>
        <a:p>
          <a:pPr algn="l"/>
          <a:r>
            <a:rPr kumimoji="1" lang="ja-JP" altLang="en-US" sz="1100"/>
            <a:t>　生徒には「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配膳しない</a:t>
          </a:r>
          <a:r>
            <a:rPr kumimoji="1" lang="ja-JP" altLang="en-US" sz="1100"/>
            <a:t>」対応をお願いしておりま</a:t>
          </a:r>
          <a:endParaRPr kumimoji="1" lang="en-US" altLang="ja-JP" sz="1100"/>
        </a:p>
        <a:p>
          <a:pPr algn="l"/>
          <a:r>
            <a:rPr kumimoji="1" lang="ja-JP" altLang="en-US" sz="1100"/>
            <a:t>　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55129</xdr:colOff>
      <xdr:row>0</xdr:row>
      <xdr:rowOff>3486</xdr:rowOff>
    </xdr:from>
    <xdr:to>
      <xdr:col>16</xdr:col>
      <xdr:colOff>582170</xdr:colOff>
      <xdr:row>2</xdr:row>
      <xdr:rowOff>9247</xdr:rowOff>
    </xdr:to>
    <xdr:sp macro="[0]!トップに戻る" textlink="">
      <xdr:nvSpPr>
        <xdr:cNvPr id="3" name="角丸四角形 2"/>
        <xdr:cNvSpPr/>
      </xdr:nvSpPr>
      <xdr:spPr>
        <a:xfrm>
          <a:off x="6805857" y="3486"/>
          <a:ext cx="1211362" cy="35716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/>
            <a:t>TOP</a:t>
          </a:r>
          <a:r>
            <a:rPr kumimoji="1" lang="ja-JP" altLang="en-US" sz="1400"/>
            <a:t>に戻る</a:t>
          </a:r>
        </a:p>
      </xdr:txBody>
    </xdr:sp>
    <xdr:clientData/>
  </xdr:twoCellAnchor>
  <xdr:twoCellAnchor>
    <xdr:from>
      <xdr:col>15</xdr:col>
      <xdr:colOff>21981</xdr:colOff>
      <xdr:row>25</xdr:row>
      <xdr:rowOff>249116</xdr:rowOff>
    </xdr:from>
    <xdr:to>
      <xdr:col>17</xdr:col>
      <xdr:colOff>278423</xdr:colOff>
      <xdr:row>25</xdr:row>
      <xdr:rowOff>620591</xdr:rowOff>
    </xdr:to>
    <xdr:sp macro="[0]!トップに戻る" textlink="">
      <xdr:nvSpPr>
        <xdr:cNvPr id="4" name="角丸四角形 3"/>
        <xdr:cNvSpPr/>
      </xdr:nvSpPr>
      <xdr:spPr>
        <a:xfrm>
          <a:off x="6667500" y="9319847"/>
          <a:ext cx="1633904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TOP</a:t>
          </a:r>
          <a:r>
            <a:rPr kumimoji="1" lang="ja-JP" altLang="en-US" sz="1800"/>
            <a:t>に戻る</a:t>
          </a:r>
        </a:p>
      </xdr:txBody>
    </xdr:sp>
    <xdr:clientData/>
  </xdr:twoCellAnchor>
  <xdr:twoCellAnchor>
    <xdr:from>
      <xdr:col>15</xdr:col>
      <xdr:colOff>397218</xdr:colOff>
      <xdr:row>11</xdr:row>
      <xdr:rowOff>122280</xdr:rowOff>
    </xdr:from>
    <xdr:to>
      <xdr:col>19</xdr:col>
      <xdr:colOff>64733</xdr:colOff>
      <xdr:row>12</xdr:row>
      <xdr:rowOff>431648</xdr:rowOff>
    </xdr:to>
    <xdr:sp macro="" textlink="">
      <xdr:nvSpPr>
        <xdr:cNvPr id="5" name="四角形吹き出し 4"/>
        <xdr:cNvSpPr/>
      </xdr:nvSpPr>
      <xdr:spPr>
        <a:xfrm>
          <a:off x="6944500" y="1666625"/>
          <a:ext cx="2404796" cy="577547"/>
        </a:xfrm>
        <a:prstGeom prst="wedgeRectCallout">
          <a:avLst>
            <a:gd name="adj1" fmla="val -64551"/>
            <a:gd name="adj2" fmla="val -4129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下にある記載例を参考にしてください。</a:t>
          </a:r>
        </a:p>
      </xdr:txBody>
    </xdr:sp>
    <xdr:clientData/>
  </xdr:twoCellAnchor>
  <xdr:twoCellAnchor>
    <xdr:from>
      <xdr:col>15</xdr:col>
      <xdr:colOff>397218</xdr:colOff>
      <xdr:row>12</xdr:row>
      <xdr:rowOff>603155</xdr:rowOff>
    </xdr:from>
    <xdr:to>
      <xdr:col>19</xdr:col>
      <xdr:colOff>64733</xdr:colOff>
      <xdr:row>13</xdr:row>
      <xdr:rowOff>551867</xdr:rowOff>
    </xdr:to>
    <xdr:sp macro="" textlink="">
      <xdr:nvSpPr>
        <xdr:cNvPr id="6" name="四角形吹き出し 5"/>
        <xdr:cNvSpPr/>
      </xdr:nvSpPr>
      <xdr:spPr>
        <a:xfrm>
          <a:off x="6944500" y="2415679"/>
          <a:ext cx="2404796" cy="577547"/>
        </a:xfrm>
        <a:prstGeom prst="wedgeRectCallout">
          <a:avLst>
            <a:gd name="adj1" fmla="val -64551"/>
            <a:gd name="adj2" fmla="val -4129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食事の種類と個数、何を除去するのか分かるように書いてください。</a:t>
          </a:r>
        </a:p>
      </xdr:txBody>
    </xdr:sp>
    <xdr:clientData/>
  </xdr:twoCellAnchor>
  <xdr:oneCellAnchor>
    <xdr:from>
      <xdr:col>3</xdr:col>
      <xdr:colOff>330875</xdr:colOff>
      <xdr:row>0</xdr:row>
      <xdr:rowOff>0</xdr:rowOff>
    </xdr:from>
    <xdr:ext cx="3323794" cy="559192"/>
    <xdr:sp macro="" textlink="">
      <xdr:nvSpPr>
        <xdr:cNvPr id="7" name="正方形/長方形 6"/>
        <xdr:cNvSpPr/>
      </xdr:nvSpPr>
      <xdr:spPr>
        <a:xfrm>
          <a:off x="1773496" y="0"/>
          <a:ext cx="3323794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除去食対応について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I48"/>
  <sheetViews>
    <sheetView tabSelected="1" view="pageBreakPreview" zoomScale="130" zoomScaleNormal="100" zoomScaleSheetLayoutView="130" workbookViewId="0"/>
  </sheetViews>
  <sheetFormatPr defaultRowHeight="13.5" x14ac:dyDescent="0.15"/>
  <cols>
    <col min="10" max="10" width="2" customWidth="1"/>
  </cols>
  <sheetData>
    <row r="5" spans="1:9" ht="16.5" customHeight="1" x14ac:dyDescent="0.15">
      <c r="A5" t="s">
        <v>253</v>
      </c>
      <c r="E5" s="234"/>
      <c r="F5" s="234"/>
      <c r="G5" s="234"/>
      <c r="H5" s="235"/>
      <c r="I5" s="235"/>
    </row>
    <row r="6" spans="1:9" ht="12" customHeight="1" x14ac:dyDescent="0.15">
      <c r="E6" s="234"/>
      <c r="F6" s="234"/>
      <c r="G6" s="234"/>
      <c r="H6" s="235"/>
      <c r="I6" s="235"/>
    </row>
    <row r="7" spans="1:9" ht="14.25" customHeight="1" thickBot="1" x14ac:dyDescent="0.2">
      <c r="B7" t="s">
        <v>219</v>
      </c>
      <c r="D7" s="233"/>
      <c r="E7" s="234"/>
      <c r="F7" s="234"/>
      <c r="G7" s="234" t="s">
        <v>251</v>
      </c>
      <c r="H7" s="235"/>
      <c r="I7" s="235"/>
    </row>
    <row r="8" spans="1:9" ht="13.5" customHeight="1" thickTop="1" x14ac:dyDescent="0.15">
      <c r="B8" s="268" t="s">
        <v>230</v>
      </c>
      <c r="C8" s="269"/>
      <c r="D8" s="269"/>
      <c r="E8" s="270"/>
      <c r="F8" s="234"/>
      <c r="G8" s="277" t="s">
        <v>268</v>
      </c>
      <c r="H8" s="278"/>
      <c r="I8" s="279"/>
    </row>
    <row r="9" spans="1:9" ht="14.25" customHeight="1" x14ac:dyDescent="0.15">
      <c r="B9" s="271"/>
      <c r="C9" s="272"/>
      <c r="D9" s="272"/>
      <c r="E9" s="273"/>
      <c r="F9" s="234"/>
      <c r="G9" s="280"/>
      <c r="H9" s="281"/>
      <c r="I9" s="282"/>
    </row>
    <row r="10" spans="1:9" ht="14.25" customHeight="1" thickBot="1" x14ac:dyDescent="0.2">
      <c r="B10" s="274"/>
      <c r="C10" s="275"/>
      <c r="D10" s="275"/>
      <c r="E10" s="276"/>
      <c r="G10" s="283"/>
      <c r="H10" s="284"/>
      <c r="I10" s="285"/>
    </row>
    <row r="11" spans="1:9" ht="14.25" customHeight="1" thickTop="1" x14ac:dyDescent="0.15">
      <c r="B11" s="264"/>
      <c r="C11" s="264"/>
      <c r="D11" s="264"/>
      <c r="E11" s="264"/>
      <c r="G11" s="265"/>
      <c r="H11" s="265"/>
      <c r="I11" s="265"/>
    </row>
    <row r="12" spans="1:9" ht="14.25" customHeight="1" thickBot="1" x14ac:dyDescent="0.2">
      <c r="B12" t="s">
        <v>254</v>
      </c>
      <c r="D12" s="233"/>
      <c r="E12" s="234"/>
      <c r="F12" s="234"/>
      <c r="G12" s="234" t="s">
        <v>256</v>
      </c>
      <c r="H12" s="235"/>
      <c r="I12" s="235"/>
    </row>
    <row r="13" spans="1:9" ht="18.75" customHeight="1" thickTop="1" x14ac:dyDescent="0.15">
      <c r="B13" s="302" t="s">
        <v>255</v>
      </c>
      <c r="C13" s="303"/>
      <c r="D13" s="303" t="s">
        <v>257</v>
      </c>
      <c r="E13" s="304"/>
      <c r="F13" s="234"/>
      <c r="G13" s="286" t="s">
        <v>267</v>
      </c>
      <c r="H13" s="287"/>
      <c r="I13" s="288"/>
    </row>
    <row r="14" spans="1:9" ht="14.25" customHeight="1" x14ac:dyDescent="0.15">
      <c r="B14" s="295">
        <v>45027</v>
      </c>
      <c r="C14" s="296"/>
      <c r="D14" s="299">
        <v>45028</v>
      </c>
      <c r="E14" s="300"/>
      <c r="F14" s="234"/>
      <c r="G14" s="289"/>
      <c r="H14" s="290"/>
      <c r="I14" s="291"/>
    </row>
    <row r="15" spans="1:9" ht="14.25" customHeight="1" thickBot="1" x14ac:dyDescent="0.2">
      <c r="B15" s="297"/>
      <c r="C15" s="298"/>
      <c r="D15" s="298"/>
      <c r="E15" s="301"/>
      <c r="G15" s="292"/>
      <c r="H15" s="293"/>
      <c r="I15" s="294"/>
    </row>
    <row r="16" spans="1:9" ht="14.25" customHeight="1" thickTop="1" x14ac:dyDescent="0.15">
      <c r="B16" s="237"/>
      <c r="C16" s="237"/>
      <c r="D16" s="237"/>
      <c r="E16" s="237"/>
      <c r="G16" s="236"/>
      <c r="H16" s="236"/>
    </row>
    <row r="17" spans="1:4" ht="13.5" customHeight="1" x14ac:dyDescent="0.15">
      <c r="A17" t="s">
        <v>220</v>
      </c>
    </row>
    <row r="18" spans="1:4" ht="14.25" customHeight="1" x14ac:dyDescent="0.15">
      <c r="A18" t="s">
        <v>242</v>
      </c>
    </row>
    <row r="19" spans="1:4" x14ac:dyDescent="0.15">
      <c r="A19" t="s">
        <v>243</v>
      </c>
    </row>
    <row r="24" spans="1:4" x14ac:dyDescent="0.15">
      <c r="A24" t="s">
        <v>228</v>
      </c>
    </row>
    <row r="25" spans="1:4" x14ac:dyDescent="0.15">
      <c r="A25" t="s">
        <v>241</v>
      </c>
    </row>
    <row r="26" spans="1:4" x14ac:dyDescent="0.15">
      <c r="D26" s="9"/>
    </row>
    <row r="32" spans="1:4" x14ac:dyDescent="0.15">
      <c r="A32" t="s">
        <v>221</v>
      </c>
    </row>
    <row r="33" spans="1:1" x14ac:dyDescent="0.15">
      <c r="A33" t="s">
        <v>239</v>
      </c>
    </row>
    <row r="34" spans="1:1" x14ac:dyDescent="0.15">
      <c r="A34" t="s">
        <v>240</v>
      </c>
    </row>
    <row r="41" spans="1:1" x14ac:dyDescent="0.15">
      <c r="A41" t="s">
        <v>222</v>
      </c>
    </row>
    <row r="48" spans="1:1" x14ac:dyDescent="0.15">
      <c r="A48" t="s">
        <v>252</v>
      </c>
    </row>
  </sheetData>
  <mergeCells count="7">
    <mergeCell ref="B8:E10"/>
    <mergeCell ref="G8:I10"/>
    <mergeCell ref="G13:I15"/>
    <mergeCell ref="B14:C15"/>
    <mergeCell ref="D14:E15"/>
    <mergeCell ref="B13:C13"/>
    <mergeCell ref="D13:E1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A1:V75"/>
  <sheetViews>
    <sheetView view="pageBreakPreview" zoomScale="67" zoomScaleNormal="75" zoomScaleSheetLayoutView="67" zoomScalePageLayoutView="70" workbookViewId="0">
      <selection activeCell="A2" sqref="A2"/>
    </sheetView>
  </sheetViews>
  <sheetFormatPr defaultRowHeight="17.25" x14ac:dyDescent="0.15"/>
  <cols>
    <col min="1" max="1" width="27.875" style="9" customWidth="1"/>
    <col min="2" max="2" width="10.625" style="9" customWidth="1"/>
    <col min="3" max="3" width="52.5" style="9" customWidth="1"/>
    <col min="4" max="4" width="12.375" style="9" customWidth="1"/>
    <col min="5" max="16" width="3.75" style="9" customWidth="1"/>
    <col min="17" max="17" width="11.875" style="61" customWidth="1"/>
    <col min="18" max="18" width="17.125" style="61" customWidth="1"/>
    <col min="19" max="19" width="15.875" style="9" customWidth="1"/>
    <col min="20" max="20" width="11.75" style="9" customWidth="1"/>
    <col min="21" max="16384" width="9" style="9"/>
  </cols>
  <sheetData>
    <row r="1" spans="1:20" ht="45" customHeight="1" x14ac:dyDescent="0.15">
      <c r="A1" s="332" t="s">
        <v>225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0" s="156" customFormat="1" ht="35.25" customHeight="1" thickBot="1" x14ac:dyDescent="0.2">
      <c r="A2" s="209"/>
      <c r="B2" s="338"/>
      <c r="C2" s="338"/>
      <c r="D2" s="232"/>
      <c r="E2" s="333">
        <v>1</v>
      </c>
      <c r="F2" s="333"/>
      <c r="G2" s="333"/>
      <c r="H2" s="155" t="s">
        <v>124</v>
      </c>
      <c r="I2" s="155"/>
      <c r="J2" s="155"/>
      <c r="K2" s="155"/>
      <c r="L2" s="155"/>
      <c r="M2" s="155"/>
      <c r="N2" s="155"/>
      <c r="O2" s="155"/>
      <c r="P2" s="155"/>
      <c r="Q2" s="231" t="s">
        <v>218</v>
      </c>
      <c r="R2" s="155"/>
      <c r="S2" s="155"/>
      <c r="T2" s="155"/>
    </row>
    <row r="3" spans="1:20" ht="33.75" customHeight="1" thickBot="1" x14ac:dyDescent="0.2">
      <c r="A3" s="63" t="s">
        <v>58</v>
      </c>
      <c r="B3" s="334" t="str">
        <f>食事教材注文について!G8</f>
        <v>○○学校</v>
      </c>
      <c r="C3" s="335"/>
      <c r="D3" s="336" t="s">
        <v>59</v>
      </c>
      <c r="E3" s="337"/>
      <c r="F3" s="344">
        <f>食事教材注文について!B14</f>
        <v>45027</v>
      </c>
      <c r="G3" s="345"/>
      <c r="H3" s="345"/>
      <c r="I3" s="345"/>
      <c r="J3" s="345"/>
      <c r="K3" s="345"/>
      <c r="L3" s="345"/>
      <c r="M3" s="345"/>
      <c r="N3" s="238" t="s">
        <v>223</v>
      </c>
      <c r="O3" s="345">
        <f>食事教材注文について!D14</f>
        <v>45028</v>
      </c>
      <c r="P3" s="345"/>
      <c r="Q3" s="345"/>
      <c r="R3" s="346"/>
      <c r="S3" s="118">
        <v>1</v>
      </c>
      <c r="T3" s="119" t="s">
        <v>124</v>
      </c>
    </row>
    <row r="4" spans="1:20" ht="33.75" customHeight="1" thickBot="1" x14ac:dyDescent="0.2">
      <c r="A4" s="63" t="s">
        <v>57</v>
      </c>
      <c r="B4" s="339" t="str">
        <f>食事教材注文について!B8</f>
        <v>やませみたろう</v>
      </c>
      <c r="C4" s="340"/>
      <c r="D4" s="336" t="s">
        <v>45</v>
      </c>
      <c r="E4" s="337"/>
      <c r="F4" s="334" t="str">
        <f>食事教材注文について!G13</f>
        <v>○○○-○○○-○○○○</v>
      </c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35"/>
      <c r="S4" s="342">
        <f>F3</f>
        <v>45027</v>
      </c>
      <c r="T4" s="343"/>
    </row>
    <row r="5" spans="1:20" ht="12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S5" s="11"/>
      <c r="T5" s="11"/>
    </row>
    <row r="6" spans="1:20" s="76" customFormat="1" ht="18" customHeight="1" x14ac:dyDescent="0.15">
      <c r="A6" s="347" t="s">
        <v>117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0" s="76" customFormat="1" ht="18" customHeight="1" x14ac:dyDescent="0.15">
      <c r="A7" s="347" t="s">
        <v>118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</row>
    <row r="8" spans="1:20" s="76" customFormat="1" ht="18" customHeight="1" x14ac:dyDescent="0.15">
      <c r="A8" s="347" t="s">
        <v>122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1:20" ht="9" customHeight="1" thickBot="1" x14ac:dyDescent="0.2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1:20" s="61" customFormat="1" ht="20.25" customHeight="1" thickBot="1" x14ac:dyDescent="0.2">
      <c r="A10" s="349" t="s">
        <v>61</v>
      </c>
      <c r="B10" s="60" t="s">
        <v>44</v>
      </c>
      <c r="C10" s="349" t="s">
        <v>42</v>
      </c>
      <c r="D10" s="351" t="s">
        <v>1</v>
      </c>
      <c r="E10" s="353" t="s">
        <v>101</v>
      </c>
      <c r="F10" s="354"/>
      <c r="G10" s="354"/>
      <c r="H10" s="355"/>
      <c r="I10" s="355"/>
      <c r="J10" s="355"/>
      <c r="K10" s="355"/>
      <c r="L10" s="355"/>
      <c r="M10" s="355"/>
      <c r="N10" s="355"/>
      <c r="O10" s="355"/>
      <c r="P10" s="355"/>
      <c r="Q10" s="356"/>
      <c r="R10" s="44" t="s">
        <v>22</v>
      </c>
      <c r="S10" s="341" t="s">
        <v>56</v>
      </c>
      <c r="T10" s="335"/>
    </row>
    <row r="11" spans="1:20" s="61" customFormat="1" ht="20.25" customHeight="1" thickBot="1" x14ac:dyDescent="0.2">
      <c r="A11" s="350"/>
      <c r="B11" s="56" t="s">
        <v>169</v>
      </c>
      <c r="C11" s="350"/>
      <c r="D11" s="352"/>
      <c r="E11" s="334" t="s">
        <v>6</v>
      </c>
      <c r="F11" s="341"/>
      <c r="G11" s="357"/>
      <c r="H11" s="358" t="s">
        <v>33</v>
      </c>
      <c r="I11" s="341"/>
      <c r="J11" s="357"/>
      <c r="K11" s="358" t="s">
        <v>34</v>
      </c>
      <c r="L11" s="341"/>
      <c r="M11" s="357"/>
      <c r="N11" s="358" t="s">
        <v>35</v>
      </c>
      <c r="O11" s="341"/>
      <c r="P11" s="359"/>
      <c r="Q11" s="57" t="s">
        <v>39</v>
      </c>
      <c r="R11" s="39" t="s">
        <v>38</v>
      </c>
      <c r="S11" s="62" t="s">
        <v>36</v>
      </c>
      <c r="T11" s="57" t="s">
        <v>37</v>
      </c>
    </row>
    <row r="12" spans="1:20" s="78" customFormat="1" ht="24" customHeight="1" thickBot="1" x14ac:dyDescent="0.2">
      <c r="A12" s="315" t="s">
        <v>62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</row>
    <row r="13" spans="1:20" s="38" customFormat="1" ht="23.25" customHeight="1" x14ac:dyDescent="0.15">
      <c r="A13" s="360" t="s">
        <v>168</v>
      </c>
      <c r="B13" s="157"/>
      <c r="C13" s="99" t="s">
        <v>167</v>
      </c>
      <c r="D13" s="100">
        <v>550</v>
      </c>
      <c r="E13" s="362"/>
      <c r="F13" s="363"/>
      <c r="G13" s="363"/>
      <c r="H13" s="366"/>
      <c r="I13" s="363"/>
      <c r="J13" s="363"/>
      <c r="K13" s="366"/>
      <c r="L13" s="363"/>
      <c r="M13" s="363"/>
      <c r="N13" s="366"/>
      <c r="O13" s="363"/>
      <c r="P13" s="368"/>
      <c r="Q13" s="370">
        <f>E13+H13+K13+N13</f>
        <v>0</v>
      </c>
      <c r="R13" s="372">
        <f>Q13*D13</f>
        <v>0</v>
      </c>
      <c r="S13" s="325" t="s">
        <v>109</v>
      </c>
      <c r="T13" s="375" t="s">
        <v>166</v>
      </c>
    </row>
    <row r="14" spans="1:20" s="38" customFormat="1" ht="23.25" customHeight="1" thickBot="1" x14ac:dyDescent="0.2">
      <c r="A14" s="361"/>
      <c r="B14" s="158"/>
      <c r="C14" s="66" t="s">
        <v>165</v>
      </c>
      <c r="D14" s="72">
        <v>550</v>
      </c>
      <c r="E14" s="364"/>
      <c r="F14" s="365"/>
      <c r="G14" s="365"/>
      <c r="H14" s="367"/>
      <c r="I14" s="365"/>
      <c r="J14" s="365"/>
      <c r="K14" s="367"/>
      <c r="L14" s="365"/>
      <c r="M14" s="365"/>
      <c r="N14" s="367"/>
      <c r="O14" s="365"/>
      <c r="P14" s="369"/>
      <c r="Q14" s="371"/>
      <c r="R14" s="373"/>
      <c r="S14" s="326"/>
      <c r="T14" s="376"/>
    </row>
    <row r="15" spans="1:20" s="38" customFormat="1" ht="23.25" customHeight="1" thickBot="1" x14ac:dyDescent="0.2">
      <c r="A15" s="105" t="s">
        <v>116</v>
      </c>
      <c r="B15" s="159"/>
      <c r="C15" s="106" t="s">
        <v>125</v>
      </c>
      <c r="D15" s="107">
        <v>360</v>
      </c>
      <c r="E15" s="160"/>
      <c r="F15" s="161"/>
      <c r="G15" s="161"/>
      <c r="H15" s="161"/>
      <c r="I15" s="161"/>
      <c r="J15" s="161"/>
      <c r="K15" s="378" t="s">
        <v>38</v>
      </c>
      <c r="L15" s="378"/>
      <c r="M15" s="378"/>
      <c r="N15" s="379"/>
      <c r="O15" s="380"/>
      <c r="P15" s="380"/>
      <c r="Q15" s="255">
        <f>N15</f>
        <v>0</v>
      </c>
      <c r="R15" s="162">
        <f>N15*D15</f>
        <v>0</v>
      </c>
      <c r="S15" s="326"/>
      <c r="T15" s="377"/>
    </row>
    <row r="16" spans="1:20" ht="23.25" customHeight="1" x14ac:dyDescent="0.15">
      <c r="A16" s="381" t="s">
        <v>202</v>
      </c>
      <c r="B16" s="163"/>
      <c r="C16" s="111" t="s">
        <v>145</v>
      </c>
      <c r="D16" s="115">
        <v>380</v>
      </c>
      <c r="E16" s="384"/>
      <c r="F16" s="385"/>
      <c r="G16" s="386"/>
      <c r="H16" s="387"/>
      <c r="I16" s="385"/>
      <c r="J16" s="386"/>
      <c r="K16" s="387"/>
      <c r="L16" s="385"/>
      <c r="M16" s="386"/>
      <c r="N16" s="387"/>
      <c r="O16" s="385"/>
      <c r="P16" s="388"/>
      <c r="Q16" s="164">
        <f t="shared" ref="Q16:Q22" si="0">E16+H16+K16+N16</f>
        <v>0</v>
      </c>
      <c r="R16" s="165">
        <f t="shared" ref="R16:R22" si="1">Q16*D16</f>
        <v>0</v>
      </c>
      <c r="S16" s="326"/>
      <c r="T16" s="389" t="s">
        <v>161</v>
      </c>
    </row>
    <row r="17" spans="1:20" ht="23.25" customHeight="1" x14ac:dyDescent="0.15">
      <c r="A17" s="382"/>
      <c r="B17" s="166"/>
      <c r="C17" s="112" t="s">
        <v>146</v>
      </c>
      <c r="D17" s="116">
        <v>520</v>
      </c>
      <c r="E17" s="305"/>
      <c r="F17" s="306"/>
      <c r="G17" s="307"/>
      <c r="H17" s="308"/>
      <c r="I17" s="306"/>
      <c r="J17" s="307"/>
      <c r="K17" s="308"/>
      <c r="L17" s="306"/>
      <c r="M17" s="307"/>
      <c r="N17" s="308"/>
      <c r="O17" s="306"/>
      <c r="P17" s="309"/>
      <c r="Q17" s="167">
        <f t="shared" si="0"/>
        <v>0</v>
      </c>
      <c r="R17" s="168">
        <f t="shared" si="1"/>
        <v>0</v>
      </c>
      <c r="S17" s="326"/>
      <c r="T17" s="390"/>
    </row>
    <row r="18" spans="1:20" ht="23.25" customHeight="1" x14ac:dyDescent="0.15">
      <c r="A18" s="382"/>
      <c r="B18" s="166"/>
      <c r="C18" s="112" t="s">
        <v>143</v>
      </c>
      <c r="D18" s="116">
        <v>500</v>
      </c>
      <c r="E18" s="305"/>
      <c r="F18" s="306"/>
      <c r="G18" s="307"/>
      <c r="H18" s="308"/>
      <c r="I18" s="306"/>
      <c r="J18" s="307"/>
      <c r="K18" s="308"/>
      <c r="L18" s="306"/>
      <c r="M18" s="307"/>
      <c r="N18" s="308"/>
      <c r="O18" s="306"/>
      <c r="P18" s="309"/>
      <c r="Q18" s="167">
        <f t="shared" si="0"/>
        <v>0</v>
      </c>
      <c r="R18" s="168">
        <f t="shared" si="1"/>
        <v>0</v>
      </c>
      <c r="S18" s="326"/>
      <c r="T18" s="390"/>
    </row>
    <row r="19" spans="1:20" ht="23.25" customHeight="1" x14ac:dyDescent="0.15">
      <c r="A19" s="382"/>
      <c r="B19" s="187"/>
      <c r="C19" s="210" t="s">
        <v>198</v>
      </c>
      <c r="D19" s="211">
        <v>320</v>
      </c>
      <c r="E19" s="305"/>
      <c r="F19" s="306"/>
      <c r="G19" s="307"/>
      <c r="H19" s="308"/>
      <c r="I19" s="306"/>
      <c r="J19" s="307"/>
      <c r="K19" s="308"/>
      <c r="L19" s="306"/>
      <c r="M19" s="307"/>
      <c r="N19" s="308"/>
      <c r="O19" s="306"/>
      <c r="P19" s="309"/>
      <c r="Q19" s="167">
        <f t="shared" si="0"/>
        <v>0</v>
      </c>
      <c r="R19" s="168">
        <f t="shared" si="1"/>
        <v>0</v>
      </c>
      <c r="S19" s="326"/>
      <c r="T19" s="390"/>
    </row>
    <row r="20" spans="1:20" ht="23.25" customHeight="1" thickBot="1" x14ac:dyDescent="0.2">
      <c r="A20" s="383"/>
      <c r="B20" s="169"/>
      <c r="C20" s="220" t="s">
        <v>199</v>
      </c>
      <c r="D20" s="221">
        <v>430</v>
      </c>
      <c r="E20" s="310"/>
      <c r="F20" s="311"/>
      <c r="G20" s="312"/>
      <c r="H20" s="313"/>
      <c r="I20" s="311"/>
      <c r="J20" s="312"/>
      <c r="K20" s="313"/>
      <c r="L20" s="311"/>
      <c r="M20" s="312"/>
      <c r="N20" s="313"/>
      <c r="O20" s="311"/>
      <c r="P20" s="314"/>
      <c r="Q20" s="222">
        <f>E20+H20+K20+N20</f>
        <v>0</v>
      </c>
      <c r="R20" s="223">
        <f>Q20*D20</f>
        <v>0</v>
      </c>
      <c r="S20" s="326"/>
      <c r="T20" s="390"/>
    </row>
    <row r="21" spans="1:20" ht="23.25" customHeight="1" x14ac:dyDescent="0.15">
      <c r="A21" s="391" t="s">
        <v>67</v>
      </c>
      <c r="B21" s="213"/>
      <c r="C21" s="214" t="s">
        <v>144</v>
      </c>
      <c r="D21" s="215">
        <v>500</v>
      </c>
      <c r="E21" s="393"/>
      <c r="F21" s="394"/>
      <c r="G21" s="216" t="s">
        <v>9</v>
      </c>
      <c r="H21" s="395"/>
      <c r="I21" s="394"/>
      <c r="J21" s="216" t="s">
        <v>9</v>
      </c>
      <c r="K21" s="395"/>
      <c r="L21" s="394"/>
      <c r="M21" s="216" t="s">
        <v>9</v>
      </c>
      <c r="N21" s="395"/>
      <c r="O21" s="394"/>
      <c r="P21" s="217" t="s">
        <v>9</v>
      </c>
      <c r="Q21" s="218">
        <f t="shared" si="0"/>
        <v>0</v>
      </c>
      <c r="R21" s="219">
        <f t="shared" si="1"/>
        <v>0</v>
      </c>
      <c r="S21" s="326"/>
      <c r="T21" s="396" t="s">
        <v>161</v>
      </c>
    </row>
    <row r="22" spans="1:20" s="78" customFormat="1" ht="23.25" customHeight="1" thickBot="1" x14ac:dyDescent="0.2">
      <c r="A22" s="392"/>
      <c r="B22" s="174"/>
      <c r="C22" s="104" t="s">
        <v>110</v>
      </c>
      <c r="D22" s="102">
        <v>500</v>
      </c>
      <c r="E22" s="398"/>
      <c r="F22" s="399"/>
      <c r="G22" s="175" t="s">
        <v>9</v>
      </c>
      <c r="H22" s="400"/>
      <c r="I22" s="399"/>
      <c r="J22" s="175" t="s">
        <v>9</v>
      </c>
      <c r="K22" s="400"/>
      <c r="L22" s="399"/>
      <c r="M22" s="175" t="s">
        <v>9</v>
      </c>
      <c r="N22" s="400"/>
      <c r="O22" s="399"/>
      <c r="P22" s="176" t="s">
        <v>9</v>
      </c>
      <c r="Q22" s="177">
        <f t="shared" si="0"/>
        <v>0</v>
      </c>
      <c r="R22" s="178">
        <f t="shared" si="1"/>
        <v>0</v>
      </c>
      <c r="S22" s="374"/>
      <c r="T22" s="397"/>
    </row>
    <row r="23" spans="1:20" ht="23.25" customHeight="1" thickBot="1" x14ac:dyDescent="0.2">
      <c r="A23" s="315" t="s">
        <v>63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7"/>
    </row>
    <row r="24" spans="1:20" ht="23.25" customHeight="1" x14ac:dyDescent="0.15">
      <c r="A24" s="401"/>
      <c r="B24" s="163" t="s">
        <v>244</v>
      </c>
      <c r="C24" s="111" t="s">
        <v>171</v>
      </c>
      <c r="D24" s="111">
        <v>530</v>
      </c>
      <c r="E24" s="179" t="s">
        <v>172</v>
      </c>
      <c r="F24" s="385">
        <v>11</v>
      </c>
      <c r="G24" s="385"/>
      <c r="H24" s="385"/>
      <c r="I24" s="385"/>
      <c r="J24" s="180" t="s">
        <v>173</v>
      </c>
      <c r="K24" s="181" t="s">
        <v>174</v>
      </c>
      <c r="L24" s="318">
        <v>5</v>
      </c>
      <c r="M24" s="318"/>
      <c r="N24" s="318"/>
      <c r="O24" s="318"/>
      <c r="P24" s="182" t="s">
        <v>173</v>
      </c>
      <c r="Q24" s="319">
        <f>SUM(L24,L25,L26,L27,L28,L29,F24,F25,F26,F27,F28,F29)</f>
        <v>68</v>
      </c>
      <c r="R24" s="322">
        <f>Q24*D24</f>
        <v>36040</v>
      </c>
      <c r="S24" s="325" t="s">
        <v>164</v>
      </c>
      <c r="T24" s="330" t="s">
        <v>247</v>
      </c>
    </row>
    <row r="25" spans="1:20" ht="23.25" customHeight="1" x14ac:dyDescent="0.15">
      <c r="A25" s="402"/>
      <c r="B25" s="166" t="s">
        <v>245</v>
      </c>
      <c r="C25" s="112" t="s">
        <v>175</v>
      </c>
      <c r="D25" s="113">
        <v>530</v>
      </c>
      <c r="E25" s="183" t="s">
        <v>172</v>
      </c>
      <c r="F25" s="306">
        <v>10</v>
      </c>
      <c r="G25" s="306"/>
      <c r="H25" s="306"/>
      <c r="I25" s="306"/>
      <c r="J25" s="184" t="s">
        <v>173</v>
      </c>
      <c r="K25" s="185" t="s">
        <v>174</v>
      </c>
      <c r="L25" s="327">
        <v>5</v>
      </c>
      <c r="M25" s="327"/>
      <c r="N25" s="327"/>
      <c r="O25" s="327"/>
      <c r="P25" s="186" t="s">
        <v>173</v>
      </c>
      <c r="Q25" s="320"/>
      <c r="R25" s="323"/>
      <c r="S25" s="326"/>
      <c r="T25" s="331"/>
    </row>
    <row r="26" spans="1:20" ht="23.25" customHeight="1" x14ac:dyDescent="0.15">
      <c r="A26" s="402"/>
      <c r="B26" s="166" t="s">
        <v>244</v>
      </c>
      <c r="C26" s="112" t="s">
        <v>176</v>
      </c>
      <c r="D26" s="113">
        <v>530</v>
      </c>
      <c r="E26" s="183" t="s">
        <v>172</v>
      </c>
      <c r="F26" s="306">
        <v>8</v>
      </c>
      <c r="G26" s="306"/>
      <c r="H26" s="306"/>
      <c r="I26" s="306"/>
      <c r="J26" s="184" t="s">
        <v>173</v>
      </c>
      <c r="K26" s="185" t="s">
        <v>174</v>
      </c>
      <c r="L26" s="327">
        <v>7</v>
      </c>
      <c r="M26" s="327"/>
      <c r="N26" s="327"/>
      <c r="O26" s="327"/>
      <c r="P26" s="186" t="s">
        <v>173</v>
      </c>
      <c r="Q26" s="320"/>
      <c r="R26" s="323"/>
      <c r="S26" s="326"/>
      <c r="T26" s="331"/>
    </row>
    <row r="27" spans="1:20" ht="23.25" customHeight="1" x14ac:dyDescent="0.15">
      <c r="A27" s="402"/>
      <c r="B27" s="166" t="s">
        <v>245</v>
      </c>
      <c r="C27" s="114" t="s">
        <v>177</v>
      </c>
      <c r="D27" s="113">
        <v>530</v>
      </c>
      <c r="E27" s="183" t="s">
        <v>172</v>
      </c>
      <c r="F27" s="306">
        <v>5</v>
      </c>
      <c r="G27" s="306"/>
      <c r="H27" s="306"/>
      <c r="I27" s="306"/>
      <c r="J27" s="184" t="s">
        <v>173</v>
      </c>
      <c r="K27" s="185" t="s">
        <v>174</v>
      </c>
      <c r="L27" s="327">
        <v>10</v>
      </c>
      <c r="M27" s="327"/>
      <c r="N27" s="327"/>
      <c r="O27" s="327"/>
      <c r="P27" s="186" t="s">
        <v>173</v>
      </c>
      <c r="Q27" s="320"/>
      <c r="R27" s="323"/>
      <c r="S27" s="326"/>
      <c r="T27" s="331"/>
    </row>
    <row r="28" spans="1:20" ht="23.25" customHeight="1" x14ac:dyDescent="0.15">
      <c r="A28" s="402"/>
      <c r="B28" s="187" t="s">
        <v>246</v>
      </c>
      <c r="C28" s="113" t="s">
        <v>178</v>
      </c>
      <c r="D28" s="113">
        <v>530</v>
      </c>
      <c r="E28" s="183" t="s">
        <v>172</v>
      </c>
      <c r="F28" s="306">
        <v>3</v>
      </c>
      <c r="G28" s="306"/>
      <c r="H28" s="306"/>
      <c r="I28" s="306"/>
      <c r="J28" s="184" t="s">
        <v>173</v>
      </c>
      <c r="K28" s="185" t="s">
        <v>174</v>
      </c>
      <c r="L28" s="327">
        <v>0</v>
      </c>
      <c r="M28" s="327"/>
      <c r="N28" s="327"/>
      <c r="O28" s="327"/>
      <c r="P28" s="186" t="s">
        <v>173</v>
      </c>
      <c r="Q28" s="320"/>
      <c r="R28" s="323"/>
      <c r="S28" s="326"/>
      <c r="T28" s="331"/>
    </row>
    <row r="29" spans="1:20" ht="23.25" customHeight="1" thickBot="1" x14ac:dyDescent="0.2">
      <c r="A29" s="402"/>
      <c r="B29" s="187" t="s">
        <v>245</v>
      </c>
      <c r="C29" s="113" t="s">
        <v>179</v>
      </c>
      <c r="D29" s="113">
        <v>530</v>
      </c>
      <c r="E29" s="183" t="s">
        <v>172</v>
      </c>
      <c r="F29" s="306">
        <v>3</v>
      </c>
      <c r="G29" s="306"/>
      <c r="H29" s="306"/>
      <c r="I29" s="306"/>
      <c r="J29" s="184" t="s">
        <v>173</v>
      </c>
      <c r="K29" s="185" t="s">
        <v>174</v>
      </c>
      <c r="L29" s="327">
        <v>1</v>
      </c>
      <c r="M29" s="327"/>
      <c r="N29" s="327"/>
      <c r="O29" s="327"/>
      <c r="P29" s="186" t="s">
        <v>173</v>
      </c>
      <c r="Q29" s="321"/>
      <c r="R29" s="324"/>
      <c r="S29" s="326"/>
      <c r="T29" s="331"/>
    </row>
    <row r="30" spans="1:20" ht="23.25" customHeight="1" x14ac:dyDescent="0.15">
      <c r="A30" s="381" t="s">
        <v>203</v>
      </c>
      <c r="B30" s="163"/>
      <c r="C30" s="111" t="s">
        <v>187</v>
      </c>
      <c r="D30" s="115">
        <v>410</v>
      </c>
      <c r="E30" s="384"/>
      <c r="F30" s="385"/>
      <c r="G30" s="386"/>
      <c r="H30" s="387"/>
      <c r="I30" s="385"/>
      <c r="J30" s="386"/>
      <c r="K30" s="387"/>
      <c r="L30" s="385"/>
      <c r="M30" s="386"/>
      <c r="N30" s="387"/>
      <c r="O30" s="385"/>
      <c r="P30" s="388"/>
      <c r="Q30" s="164">
        <f t="shared" ref="Q30:Q34" si="2">E30+H30+K30+N30</f>
        <v>0</v>
      </c>
      <c r="R30" s="165">
        <f>Q30*D30</f>
        <v>0</v>
      </c>
      <c r="S30" s="326"/>
      <c r="T30" s="403" t="s">
        <v>161</v>
      </c>
    </row>
    <row r="31" spans="1:20" ht="23.25" customHeight="1" x14ac:dyDescent="0.15">
      <c r="A31" s="382"/>
      <c r="B31" s="166"/>
      <c r="C31" s="112" t="s">
        <v>146</v>
      </c>
      <c r="D31" s="116">
        <v>550</v>
      </c>
      <c r="E31" s="305"/>
      <c r="F31" s="306"/>
      <c r="G31" s="307"/>
      <c r="H31" s="308"/>
      <c r="I31" s="306"/>
      <c r="J31" s="307"/>
      <c r="K31" s="308"/>
      <c r="L31" s="306"/>
      <c r="M31" s="307"/>
      <c r="N31" s="308"/>
      <c r="O31" s="306"/>
      <c r="P31" s="309"/>
      <c r="Q31" s="167">
        <f t="shared" si="2"/>
        <v>0</v>
      </c>
      <c r="R31" s="168">
        <f>Q31*D31</f>
        <v>0</v>
      </c>
      <c r="S31" s="326"/>
      <c r="T31" s="404"/>
    </row>
    <row r="32" spans="1:20" ht="23.25" customHeight="1" x14ac:dyDescent="0.15">
      <c r="A32" s="382"/>
      <c r="B32" s="166"/>
      <c r="C32" s="112" t="s">
        <v>237</v>
      </c>
      <c r="D32" s="116">
        <v>530</v>
      </c>
      <c r="E32" s="305"/>
      <c r="F32" s="306"/>
      <c r="G32" s="307"/>
      <c r="H32" s="308"/>
      <c r="I32" s="306"/>
      <c r="J32" s="307"/>
      <c r="K32" s="308"/>
      <c r="L32" s="306"/>
      <c r="M32" s="307"/>
      <c r="N32" s="308"/>
      <c r="O32" s="306"/>
      <c r="P32" s="309"/>
      <c r="Q32" s="167">
        <f t="shared" si="2"/>
        <v>0</v>
      </c>
      <c r="R32" s="168">
        <f>Q32*D32</f>
        <v>0</v>
      </c>
      <c r="S32" s="326"/>
      <c r="T32" s="404"/>
    </row>
    <row r="33" spans="1:22" ht="23.25" customHeight="1" x14ac:dyDescent="0.15">
      <c r="A33" s="382"/>
      <c r="B33" s="187"/>
      <c r="C33" s="210" t="s">
        <v>198</v>
      </c>
      <c r="D33" s="211">
        <v>350</v>
      </c>
      <c r="E33" s="305"/>
      <c r="F33" s="306"/>
      <c r="G33" s="307"/>
      <c r="H33" s="308"/>
      <c r="I33" s="306"/>
      <c r="J33" s="307"/>
      <c r="K33" s="308"/>
      <c r="L33" s="306"/>
      <c r="M33" s="307"/>
      <c r="N33" s="308"/>
      <c r="O33" s="306"/>
      <c r="P33" s="309"/>
      <c r="Q33" s="167">
        <f t="shared" si="2"/>
        <v>0</v>
      </c>
      <c r="R33" s="168">
        <f>Q33*D33</f>
        <v>0</v>
      </c>
      <c r="S33" s="326"/>
      <c r="T33" s="404"/>
    </row>
    <row r="34" spans="1:22" ht="23.25" customHeight="1" thickBot="1" x14ac:dyDescent="0.2">
      <c r="A34" s="383"/>
      <c r="B34" s="169"/>
      <c r="C34" s="221" t="s">
        <v>199</v>
      </c>
      <c r="D34" s="221">
        <v>460</v>
      </c>
      <c r="E34" s="310"/>
      <c r="F34" s="311"/>
      <c r="G34" s="312"/>
      <c r="H34" s="313"/>
      <c r="I34" s="311"/>
      <c r="J34" s="312"/>
      <c r="K34" s="313"/>
      <c r="L34" s="311"/>
      <c r="M34" s="312"/>
      <c r="N34" s="313"/>
      <c r="O34" s="311"/>
      <c r="P34" s="314"/>
      <c r="Q34" s="224">
        <f t="shared" si="2"/>
        <v>0</v>
      </c>
      <c r="R34" s="162">
        <f>Q34*D34</f>
        <v>0</v>
      </c>
      <c r="S34" s="326"/>
      <c r="T34" s="404"/>
    </row>
    <row r="35" spans="1:22" ht="23.25" customHeight="1" x14ac:dyDescent="0.15">
      <c r="A35" s="406" t="s">
        <v>115</v>
      </c>
      <c r="B35" s="163" t="s">
        <v>244</v>
      </c>
      <c r="C35" s="70" t="s">
        <v>180</v>
      </c>
      <c r="D35" s="73">
        <v>425</v>
      </c>
      <c r="E35" s="362"/>
      <c r="F35" s="363"/>
      <c r="G35" s="409"/>
      <c r="H35" s="366"/>
      <c r="I35" s="363"/>
      <c r="J35" s="409"/>
      <c r="K35" s="366"/>
      <c r="L35" s="363"/>
      <c r="M35" s="409"/>
      <c r="N35" s="366"/>
      <c r="O35" s="363"/>
      <c r="P35" s="368"/>
      <c r="Q35" s="420">
        <f>E35+H35+K35+N35</f>
        <v>0</v>
      </c>
      <c r="R35" s="328">
        <f>V35*Q35</f>
        <v>0</v>
      </c>
      <c r="S35" s="326"/>
      <c r="T35" s="404"/>
      <c r="U35" s="9" t="s">
        <v>231</v>
      </c>
      <c r="V35" s="9">
        <f>VLOOKUP(U35,B35:D37,3,FALSE)</f>
        <v>425</v>
      </c>
    </row>
    <row r="36" spans="1:22" ht="23.25" customHeight="1" x14ac:dyDescent="0.15">
      <c r="A36" s="407"/>
      <c r="B36" s="166"/>
      <c r="C36" s="68" t="s">
        <v>181</v>
      </c>
      <c r="D36" s="74">
        <v>980</v>
      </c>
      <c r="E36" s="410"/>
      <c r="F36" s="411"/>
      <c r="G36" s="412"/>
      <c r="H36" s="416"/>
      <c r="I36" s="411"/>
      <c r="J36" s="412"/>
      <c r="K36" s="416"/>
      <c r="L36" s="411"/>
      <c r="M36" s="412"/>
      <c r="N36" s="416"/>
      <c r="O36" s="411"/>
      <c r="P36" s="418"/>
      <c r="Q36" s="421"/>
      <c r="R36" s="328"/>
      <c r="S36" s="326"/>
      <c r="T36" s="404"/>
    </row>
    <row r="37" spans="1:22" ht="23.25" customHeight="1" thickBot="1" x14ac:dyDescent="0.2">
      <c r="A37" s="407"/>
      <c r="B37" s="187"/>
      <c r="C37" s="71" t="s">
        <v>182</v>
      </c>
      <c r="D37" s="75">
        <v>410</v>
      </c>
      <c r="E37" s="413"/>
      <c r="F37" s="414"/>
      <c r="G37" s="415"/>
      <c r="H37" s="417"/>
      <c r="I37" s="414"/>
      <c r="J37" s="415"/>
      <c r="K37" s="417"/>
      <c r="L37" s="414"/>
      <c r="M37" s="415"/>
      <c r="N37" s="417"/>
      <c r="O37" s="414"/>
      <c r="P37" s="419"/>
      <c r="Q37" s="422"/>
      <c r="R37" s="329"/>
      <c r="S37" s="326"/>
      <c r="T37" s="404"/>
    </row>
    <row r="38" spans="1:22" ht="23.25" customHeight="1" x14ac:dyDescent="0.15">
      <c r="A38" s="407"/>
      <c r="B38" s="187"/>
      <c r="C38" s="75" t="s">
        <v>183</v>
      </c>
      <c r="D38" s="101">
        <v>500</v>
      </c>
      <c r="E38" s="423"/>
      <c r="F38" s="424"/>
      <c r="G38" s="170" t="s">
        <v>184</v>
      </c>
      <c r="H38" s="425"/>
      <c r="I38" s="424"/>
      <c r="J38" s="170" t="s">
        <v>184</v>
      </c>
      <c r="K38" s="425"/>
      <c r="L38" s="424"/>
      <c r="M38" s="170" t="s">
        <v>184</v>
      </c>
      <c r="N38" s="425"/>
      <c r="O38" s="424"/>
      <c r="P38" s="171" t="s">
        <v>184</v>
      </c>
      <c r="Q38" s="172">
        <f>E38+H38+K38+N38</f>
        <v>0</v>
      </c>
      <c r="R38" s="173">
        <f>Q38*D38</f>
        <v>0</v>
      </c>
      <c r="S38" s="103"/>
      <c r="T38" s="404"/>
    </row>
    <row r="39" spans="1:22" s="78" customFormat="1" ht="23.25" customHeight="1" thickBot="1" x14ac:dyDescent="0.2">
      <c r="A39" s="408"/>
      <c r="B39" s="188"/>
      <c r="C39" s="104" t="s">
        <v>185</v>
      </c>
      <c r="D39" s="102">
        <v>500</v>
      </c>
      <c r="E39" s="398"/>
      <c r="F39" s="399"/>
      <c r="G39" s="175" t="s">
        <v>184</v>
      </c>
      <c r="H39" s="400"/>
      <c r="I39" s="399"/>
      <c r="J39" s="175" t="s">
        <v>184</v>
      </c>
      <c r="K39" s="400"/>
      <c r="L39" s="399"/>
      <c r="M39" s="175" t="s">
        <v>184</v>
      </c>
      <c r="N39" s="400"/>
      <c r="O39" s="399"/>
      <c r="P39" s="176" t="s">
        <v>184</v>
      </c>
      <c r="Q39" s="177">
        <f>E39+H39+K39+N39</f>
        <v>0</v>
      </c>
      <c r="R39" s="178">
        <f>Q39*D39</f>
        <v>0</v>
      </c>
      <c r="S39" s="77"/>
      <c r="T39" s="405"/>
      <c r="U39" s="61"/>
      <c r="V39" s="61"/>
    </row>
    <row r="40" spans="1:22" ht="23.25" customHeight="1" thickBot="1" x14ac:dyDescent="0.2">
      <c r="A40" s="315" t="s">
        <v>64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7"/>
    </row>
    <row r="41" spans="1:22" ht="23.25" customHeight="1" x14ac:dyDescent="0.15">
      <c r="A41" s="349" t="s">
        <v>163</v>
      </c>
      <c r="B41" s="163"/>
      <c r="C41" s="67" t="s">
        <v>139</v>
      </c>
      <c r="D41" s="70">
        <v>660</v>
      </c>
      <c r="E41" s="362"/>
      <c r="F41" s="363"/>
      <c r="G41" s="409"/>
      <c r="H41" s="366"/>
      <c r="I41" s="363"/>
      <c r="J41" s="409"/>
      <c r="K41" s="366"/>
      <c r="L41" s="363"/>
      <c r="M41" s="409"/>
      <c r="N41" s="366"/>
      <c r="O41" s="363"/>
      <c r="P41" s="368"/>
      <c r="Q41" s="428">
        <f>E41+H41+K41+N41</f>
        <v>0</v>
      </c>
      <c r="R41" s="431">
        <f>Q41*D41</f>
        <v>0</v>
      </c>
      <c r="S41" s="434" t="s">
        <v>109</v>
      </c>
      <c r="T41" s="403" t="s">
        <v>162</v>
      </c>
    </row>
    <row r="42" spans="1:22" ht="23.25" customHeight="1" x14ac:dyDescent="0.15">
      <c r="A42" s="426"/>
      <c r="B42" s="166"/>
      <c r="C42" s="68" t="s">
        <v>43</v>
      </c>
      <c r="D42" s="68">
        <v>660</v>
      </c>
      <c r="E42" s="410"/>
      <c r="F42" s="411"/>
      <c r="G42" s="412"/>
      <c r="H42" s="416"/>
      <c r="I42" s="411"/>
      <c r="J42" s="412"/>
      <c r="K42" s="416"/>
      <c r="L42" s="411"/>
      <c r="M42" s="412"/>
      <c r="N42" s="416"/>
      <c r="O42" s="411"/>
      <c r="P42" s="418"/>
      <c r="Q42" s="429"/>
      <c r="R42" s="432"/>
      <c r="S42" s="435"/>
      <c r="T42" s="404"/>
    </row>
    <row r="43" spans="1:22" ht="23.25" customHeight="1" x14ac:dyDescent="0.15">
      <c r="A43" s="426"/>
      <c r="B43" s="166"/>
      <c r="C43" s="68" t="s">
        <v>140</v>
      </c>
      <c r="D43" s="68">
        <v>660</v>
      </c>
      <c r="E43" s="410"/>
      <c r="F43" s="411"/>
      <c r="G43" s="412"/>
      <c r="H43" s="416"/>
      <c r="I43" s="411"/>
      <c r="J43" s="412"/>
      <c r="K43" s="416"/>
      <c r="L43" s="411"/>
      <c r="M43" s="412"/>
      <c r="N43" s="416"/>
      <c r="O43" s="411"/>
      <c r="P43" s="418"/>
      <c r="Q43" s="429"/>
      <c r="R43" s="432"/>
      <c r="S43" s="435"/>
      <c r="T43" s="404"/>
    </row>
    <row r="44" spans="1:22" ht="23.25" customHeight="1" x14ac:dyDescent="0.15">
      <c r="A44" s="426"/>
      <c r="B44" s="166"/>
      <c r="C44" s="68" t="s">
        <v>141</v>
      </c>
      <c r="D44" s="68">
        <v>660</v>
      </c>
      <c r="E44" s="410"/>
      <c r="F44" s="411"/>
      <c r="G44" s="412"/>
      <c r="H44" s="416"/>
      <c r="I44" s="411"/>
      <c r="J44" s="412"/>
      <c r="K44" s="416"/>
      <c r="L44" s="411"/>
      <c r="M44" s="412"/>
      <c r="N44" s="416"/>
      <c r="O44" s="411"/>
      <c r="P44" s="418"/>
      <c r="Q44" s="429"/>
      <c r="R44" s="432"/>
      <c r="S44" s="435"/>
      <c r="T44" s="404"/>
    </row>
    <row r="45" spans="1:22" ht="23.25" customHeight="1" x14ac:dyDescent="0.15">
      <c r="A45" s="426"/>
      <c r="B45" s="166"/>
      <c r="C45" s="68" t="s">
        <v>142</v>
      </c>
      <c r="D45" s="68">
        <v>660</v>
      </c>
      <c r="E45" s="410"/>
      <c r="F45" s="411"/>
      <c r="G45" s="412"/>
      <c r="H45" s="416"/>
      <c r="I45" s="411"/>
      <c r="J45" s="412"/>
      <c r="K45" s="416"/>
      <c r="L45" s="411"/>
      <c r="M45" s="412"/>
      <c r="N45" s="416"/>
      <c r="O45" s="411"/>
      <c r="P45" s="418"/>
      <c r="Q45" s="429"/>
      <c r="R45" s="432"/>
      <c r="S45" s="435"/>
      <c r="T45" s="404"/>
    </row>
    <row r="46" spans="1:22" ht="23.25" customHeight="1" thickBot="1" x14ac:dyDescent="0.2">
      <c r="A46" s="350"/>
      <c r="B46" s="169"/>
      <c r="C46" s="69" t="s">
        <v>186</v>
      </c>
      <c r="D46" s="69">
        <v>660</v>
      </c>
      <c r="E46" s="364"/>
      <c r="F46" s="365"/>
      <c r="G46" s="427"/>
      <c r="H46" s="367"/>
      <c r="I46" s="365"/>
      <c r="J46" s="427"/>
      <c r="K46" s="367"/>
      <c r="L46" s="365"/>
      <c r="M46" s="427"/>
      <c r="N46" s="367"/>
      <c r="O46" s="365"/>
      <c r="P46" s="369"/>
      <c r="Q46" s="430"/>
      <c r="R46" s="433"/>
      <c r="S46" s="435"/>
      <c r="T46" s="405"/>
    </row>
    <row r="47" spans="1:22" ht="23.25" customHeight="1" x14ac:dyDescent="0.15">
      <c r="A47" s="401" t="s">
        <v>77</v>
      </c>
      <c r="B47" s="163"/>
      <c r="C47" s="111" t="s">
        <v>90</v>
      </c>
      <c r="D47" s="111">
        <v>530</v>
      </c>
      <c r="E47" s="179" t="s">
        <v>153</v>
      </c>
      <c r="F47" s="385"/>
      <c r="G47" s="385"/>
      <c r="H47" s="385"/>
      <c r="I47" s="385"/>
      <c r="J47" s="180" t="s">
        <v>154</v>
      </c>
      <c r="K47" s="181" t="s">
        <v>155</v>
      </c>
      <c r="L47" s="318"/>
      <c r="M47" s="318"/>
      <c r="N47" s="318"/>
      <c r="O47" s="318"/>
      <c r="P47" s="182" t="s">
        <v>154</v>
      </c>
      <c r="Q47" s="319">
        <f>SUM(L47,L48,L49,L50,L51,L52,F47,F48,F49,F50,F51,F52)</f>
        <v>0</v>
      </c>
      <c r="R47" s="322">
        <f>Q47*D47</f>
        <v>0</v>
      </c>
      <c r="S47" s="435"/>
      <c r="T47" s="437" t="s">
        <v>162</v>
      </c>
    </row>
    <row r="48" spans="1:22" ht="23.25" customHeight="1" x14ac:dyDescent="0.15">
      <c r="A48" s="402"/>
      <c r="B48" s="166"/>
      <c r="C48" s="112" t="s">
        <v>91</v>
      </c>
      <c r="D48" s="113">
        <v>530</v>
      </c>
      <c r="E48" s="183" t="s">
        <v>153</v>
      </c>
      <c r="F48" s="306"/>
      <c r="G48" s="306"/>
      <c r="H48" s="306"/>
      <c r="I48" s="306"/>
      <c r="J48" s="184" t="s">
        <v>154</v>
      </c>
      <c r="K48" s="185" t="s">
        <v>155</v>
      </c>
      <c r="L48" s="327"/>
      <c r="M48" s="327"/>
      <c r="N48" s="327"/>
      <c r="O48" s="327"/>
      <c r="P48" s="186" t="s">
        <v>154</v>
      </c>
      <c r="Q48" s="320"/>
      <c r="R48" s="323"/>
      <c r="S48" s="435"/>
      <c r="T48" s="438"/>
    </row>
    <row r="49" spans="1:22" ht="23.25" customHeight="1" x14ac:dyDescent="0.15">
      <c r="A49" s="402"/>
      <c r="B49" s="166"/>
      <c r="C49" s="112" t="s">
        <v>92</v>
      </c>
      <c r="D49" s="113">
        <v>530</v>
      </c>
      <c r="E49" s="183" t="s">
        <v>153</v>
      </c>
      <c r="F49" s="306"/>
      <c r="G49" s="306"/>
      <c r="H49" s="306"/>
      <c r="I49" s="306"/>
      <c r="J49" s="184" t="s">
        <v>154</v>
      </c>
      <c r="K49" s="185" t="s">
        <v>155</v>
      </c>
      <c r="L49" s="327"/>
      <c r="M49" s="327"/>
      <c r="N49" s="327"/>
      <c r="O49" s="327"/>
      <c r="P49" s="186" t="s">
        <v>154</v>
      </c>
      <c r="Q49" s="320"/>
      <c r="R49" s="323"/>
      <c r="S49" s="435"/>
      <c r="T49" s="438"/>
    </row>
    <row r="50" spans="1:22" ht="23.25" customHeight="1" x14ac:dyDescent="0.15">
      <c r="A50" s="402"/>
      <c r="B50" s="166"/>
      <c r="C50" s="114" t="s">
        <v>93</v>
      </c>
      <c r="D50" s="113">
        <v>530</v>
      </c>
      <c r="E50" s="183" t="s">
        <v>153</v>
      </c>
      <c r="F50" s="306"/>
      <c r="G50" s="306"/>
      <c r="H50" s="306"/>
      <c r="I50" s="306"/>
      <c r="J50" s="184" t="s">
        <v>154</v>
      </c>
      <c r="K50" s="185" t="s">
        <v>155</v>
      </c>
      <c r="L50" s="327"/>
      <c r="M50" s="327"/>
      <c r="N50" s="327"/>
      <c r="O50" s="327"/>
      <c r="P50" s="186" t="s">
        <v>154</v>
      </c>
      <c r="Q50" s="320"/>
      <c r="R50" s="323"/>
      <c r="S50" s="435"/>
      <c r="T50" s="438"/>
    </row>
    <row r="51" spans="1:22" ht="23.25" customHeight="1" x14ac:dyDescent="0.15">
      <c r="A51" s="402"/>
      <c r="B51" s="187"/>
      <c r="C51" s="113" t="s">
        <v>120</v>
      </c>
      <c r="D51" s="113">
        <v>530</v>
      </c>
      <c r="E51" s="183" t="s">
        <v>153</v>
      </c>
      <c r="F51" s="306"/>
      <c r="G51" s="306"/>
      <c r="H51" s="306"/>
      <c r="I51" s="306"/>
      <c r="J51" s="184" t="s">
        <v>154</v>
      </c>
      <c r="K51" s="185" t="s">
        <v>155</v>
      </c>
      <c r="L51" s="327"/>
      <c r="M51" s="327"/>
      <c r="N51" s="327"/>
      <c r="O51" s="327"/>
      <c r="P51" s="186" t="s">
        <v>154</v>
      </c>
      <c r="Q51" s="320"/>
      <c r="R51" s="323"/>
      <c r="S51" s="435"/>
      <c r="T51" s="438"/>
    </row>
    <row r="52" spans="1:22" ht="23.25" customHeight="1" thickBot="1" x14ac:dyDescent="0.2">
      <c r="A52" s="402"/>
      <c r="B52" s="187"/>
      <c r="C52" s="113" t="s">
        <v>102</v>
      </c>
      <c r="D52" s="113">
        <v>530</v>
      </c>
      <c r="E52" s="183" t="s">
        <v>153</v>
      </c>
      <c r="F52" s="306"/>
      <c r="G52" s="306"/>
      <c r="H52" s="306"/>
      <c r="I52" s="306"/>
      <c r="J52" s="184" t="s">
        <v>154</v>
      </c>
      <c r="K52" s="185" t="s">
        <v>155</v>
      </c>
      <c r="L52" s="327"/>
      <c r="M52" s="327"/>
      <c r="N52" s="327"/>
      <c r="O52" s="327"/>
      <c r="P52" s="186" t="s">
        <v>154</v>
      </c>
      <c r="Q52" s="321"/>
      <c r="R52" s="324"/>
      <c r="S52" s="435"/>
      <c r="T52" s="438"/>
    </row>
    <row r="53" spans="1:22" ht="23.25" customHeight="1" x14ac:dyDescent="0.15">
      <c r="A53" s="406" t="s">
        <v>115</v>
      </c>
      <c r="B53" s="163" t="s">
        <v>244</v>
      </c>
      <c r="C53" s="70" t="s">
        <v>180</v>
      </c>
      <c r="D53" s="73">
        <v>425</v>
      </c>
      <c r="E53" s="362">
        <v>33</v>
      </c>
      <c r="F53" s="363"/>
      <c r="G53" s="409"/>
      <c r="H53" s="366">
        <v>35</v>
      </c>
      <c r="I53" s="363"/>
      <c r="J53" s="409"/>
      <c r="K53" s="366"/>
      <c r="L53" s="363"/>
      <c r="M53" s="409"/>
      <c r="N53" s="366"/>
      <c r="O53" s="363"/>
      <c r="P53" s="368"/>
      <c r="Q53" s="420">
        <f>E53+H53+K53+N53</f>
        <v>68</v>
      </c>
      <c r="R53" s="439">
        <f>V53*Q53</f>
        <v>28900</v>
      </c>
      <c r="S53" s="435"/>
      <c r="T53" s="403" t="s">
        <v>161</v>
      </c>
      <c r="U53" s="9" t="s">
        <v>231</v>
      </c>
      <c r="V53" s="9">
        <f>VLOOKUP(U53,B53:D55,3,FALSE)</f>
        <v>425</v>
      </c>
    </row>
    <row r="54" spans="1:22" ht="23.25" customHeight="1" x14ac:dyDescent="0.15">
      <c r="A54" s="407"/>
      <c r="B54" s="166"/>
      <c r="C54" s="68" t="s">
        <v>181</v>
      </c>
      <c r="D54" s="74">
        <v>980</v>
      </c>
      <c r="E54" s="410"/>
      <c r="F54" s="411"/>
      <c r="G54" s="412"/>
      <c r="H54" s="416"/>
      <c r="I54" s="411"/>
      <c r="J54" s="412"/>
      <c r="K54" s="416"/>
      <c r="L54" s="411"/>
      <c r="M54" s="412"/>
      <c r="N54" s="416"/>
      <c r="O54" s="411"/>
      <c r="P54" s="418"/>
      <c r="Q54" s="421"/>
      <c r="R54" s="439"/>
      <c r="S54" s="435"/>
      <c r="T54" s="404"/>
    </row>
    <row r="55" spans="1:22" ht="23.25" customHeight="1" thickBot="1" x14ac:dyDescent="0.2">
      <c r="A55" s="407"/>
      <c r="B55" s="187"/>
      <c r="C55" s="71" t="s">
        <v>182</v>
      </c>
      <c r="D55" s="75">
        <v>410</v>
      </c>
      <c r="E55" s="413"/>
      <c r="F55" s="414"/>
      <c r="G55" s="415"/>
      <c r="H55" s="417"/>
      <c r="I55" s="414"/>
      <c r="J55" s="415"/>
      <c r="K55" s="417"/>
      <c r="L55" s="414"/>
      <c r="M55" s="415"/>
      <c r="N55" s="417"/>
      <c r="O55" s="414"/>
      <c r="P55" s="419"/>
      <c r="Q55" s="422"/>
      <c r="R55" s="440"/>
      <c r="S55" s="435"/>
      <c r="T55" s="404"/>
    </row>
    <row r="56" spans="1:22" ht="23.25" customHeight="1" x14ac:dyDescent="0.15">
      <c r="A56" s="407"/>
      <c r="B56" s="187"/>
      <c r="C56" s="75" t="s">
        <v>183</v>
      </c>
      <c r="D56" s="101">
        <v>500</v>
      </c>
      <c r="E56" s="423"/>
      <c r="F56" s="424"/>
      <c r="G56" s="170" t="s">
        <v>184</v>
      </c>
      <c r="H56" s="425"/>
      <c r="I56" s="424"/>
      <c r="J56" s="170" t="s">
        <v>184</v>
      </c>
      <c r="K56" s="425"/>
      <c r="L56" s="424"/>
      <c r="M56" s="170" t="s">
        <v>184</v>
      </c>
      <c r="N56" s="425"/>
      <c r="O56" s="424"/>
      <c r="P56" s="171" t="s">
        <v>184</v>
      </c>
      <c r="Q56" s="172">
        <f>E56+H56+K56+N56</f>
        <v>0</v>
      </c>
      <c r="R56" s="173">
        <f>Q56*D56</f>
        <v>0</v>
      </c>
      <c r="S56" s="435"/>
      <c r="T56" s="404"/>
    </row>
    <row r="57" spans="1:22" s="61" customFormat="1" ht="23.25" customHeight="1" thickBot="1" x14ac:dyDescent="0.2">
      <c r="A57" s="408"/>
      <c r="B57" s="188"/>
      <c r="C57" s="104" t="s">
        <v>185</v>
      </c>
      <c r="D57" s="102">
        <v>500</v>
      </c>
      <c r="E57" s="398"/>
      <c r="F57" s="399"/>
      <c r="G57" s="175" t="s">
        <v>184</v>
      </c>
      <c r="H57" s="400"/>
      <c r="I57" s="399"/>
      <c r="J57" s="175" t="s">
        <v>184</v>
      </c>
      <c r="K57" s="400"/>
      <c r="L57" s="399"/>
      <c r="M57" s="175" t="s">
        <v>184</v>
      </c>
      <c r="N57" s="400"/>
      <c r="O57" s="399"/>
      <c r="P57" s="176" t="s">
        <v>184</v>
      </c>
      <c r="Q57" s="177">
        <f>E57+H57+K57+N57</f>
        <v>0</v>
      </c>
      <c r="R57" s="178">
        <f>Q57*D57</f>
        <v>0</v>
      </c>
      <c r="S57" s="436"/>
      <c r="T57" s="405"/>
    </row>
    <row r="58" spans="1:22" s="61" customFormat="1" ht="23.25" customHeight="1" thickBot="1" x14ac:dyDescent="0.2">
      <c r="A58" s="315" t="s">
        <v>65</v>
      </c>
      <c r="B58" s="316"/>
      <c r="C58" s="316"/>
      <c r="D58" s="317"/>
      <c r="E58" s="441" t="s">
        <v>60</v>
      </c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3"/>
      <c r="R58" s="79" t="s">
        <v>22</v>
      </c>
      <c r="S58" s="444" t="s">
        <v>56</v>
      </c>
      <c r="T58" s="445"/>
    </row>
    <row r="59" spans="1:22" ht="23.25" customHeight="1" thickBot="1" x14ac:dyDescent="0.2">
      <c r="A59" s="64" t="s">
        <v>111</v>
      </c>
      <c r="B59" s="446" t="s">
        <v>41</v>
      </c>
      <c r="C59" s="337"/>
      <c r="D59" s="65" t="s">
        <v>40</v>
      </c>
      <c r="E59" s="334" t="s">
        <v>6</v>
      </c>
      <c r="F59" s="341"/>
      <c r="G59" s="357"/>
      <c r="H59" s="358" t="s">
        <v>33</v>
      </c>
      <c r="I59" s="341"/>
      <c r="J59" s="357"/>
      <c r="K59" s="358" t="s">
        <v>34</v>
      </c>
      <c r="L59" s="341"/>
      <c r="M59" s="357"/>
      <c r="N59" s="358" t="s">
        <v>35</v>
      </c>
      <c r="O59" s="341"/>
      <c r="P59" s="359"/>
      <c r="Q59" s="57" t="s">
        <v>55</v>
      </c>
      <c r="R59" s="39" t="s">
        <v>38</v>
      </c>
      <c r="S59" s="58" t="s">
        <v>36</v>
      </c>
      <c r="T59" s="59" t="s">
        <v>37</v>
      </c>
    </row>
    <row r="60" spans="1:22" ht="23.25" customHeight="1" x14ac:dyDescent="0.15">
      <c r="A60" s="189"/>
      <c r="B60" s="447" t="s">
        <v>235</v>
      </c>
      <c r="C60" s="448"/>
      <c r="D60" s="110">
        <v>110</v>
      </c>
      <c r="E60" s="384">
        <v>33</v>
      </c>
      <c r="F60" s="385"/>
      <c r="G60" s="386"/>
      <c r="H60" s="387">
        <v>35</v>
      </c>
      <c r="I60" s="385"/>
      <c r="J60" s="386"/>
      <c r="K60" s="387"/>
      <c r="L60" s="385"/>
      <c r="M60" s="386"/>
      <c r="N60" s="387"/>
      <c r="O60" s="385"/>
      <c r="P60" s="388"/>
      <c r="Q60" s="190">
        <f>E60+H60+K60+N60</f>
        <v>68</v>
      </c>
      <c r="R60" s="191">
        <f>Q60*D60</f>
        <v>7480</v>
      </c>
      <c r="S60" s="28"/>
      <c r="T60" s="33"/>
    </row>
    <row r="61" spans="1:22" ht="23.25" customHeight="1" x14ac:dyDescent="0.15">
      <c r="A61" s="192"/>
      <c r="B61" s="449" t="s">
        <v>236</v>
      </c>
      <c r="C61" s="450"/>
      <c r="D61" s="74">
        <v>110</v>
      </c>
      <c r="E61" s="305"/>
      <c r="F61" s="306"/>
      <c r="G61" s="307"/>
      <c r="H61" s="308"/>
      <c r="I61" s="306"/>
      <c r="J61" s="307"/>
      <c r="K61" s="308"/>
      <c r="L61" s="306"/>
      <c r="M61" s="307"/>
      <c r="N61" s="308"/>
      <c r="O61" s="306"/>
      <c r="P61" s="309"/>
      <c r="Q61" s="193">
        <f>E61+H61+K61+N61</f>
        <v>0</v>
      </c>
      <c r="R61" s="194">
        <f>Q61*D61</f>
        <v>0</v>
      </c>
      <c r="S61" s="6"/>
      <c r="T61" s="34"/>
    </row>
    <row r="62" spans="1:22" ht="23.25" customHeight="1" x14ac:dyDescent="0.15">
      <c r="A62" s="192"/>
      <c r="B62" s="451" t="s">
        <v>232</v>
      </c>
      <c r="C62" s="452"/>
      <c r="D62" s="212">
        <v>130</v>
      </c>
      <c r="E62" s="305"/>
      <c r="F62" s="306"/>
      <c r="G62" s="307"/>
      <c r="H62" s="308"/>
      <c r="I62" s="306"/>
      <c r="J62" s="307"/>
      <c r="K62" s="308"/>
      <c r="L62" s="306"/>
      <c r="M62" s="307"/>
      <c r="N62" s="308"/>
      <c r="O62" s="306"/>
      <c r="P62" s="309"/>
      <c r="Q62" s="193">
        <f>E62+H62+K62+N62</f>
        <v>0</v>
      </c>
      <c r="R62" s="194">
        <f>Q62*D62</f>
        <v>0</v>
      </c>
      <c r="S62" s="6"/>
      <c r="T62" s="34"/>
    </row>
    <row r="63" spans="1:22" ht="23.25" customHeight="1" x14ac:dyDescent="0.15">
      <c r="A63" s="192"/>
      <c r="B63" s="451" t="s">
        <v>233</v>
      </c>
      <c r="C63" s="452"/>
      <c r="D63" s="212">
        <v>100</v>
      </c>
      <c r="E63" s="305"/>
      <c r="F63" s="306"/>
      <c r="G63" s="307"/>
      <c r="H63" s="308"/>
      <c r="I63" s="306"/>
      <c r="J63" s="307"/>
      <c r="K63" s="308"/>
      <c r="L63" s="306"/>
      <c r="M63" s="307"/>
      <c r="N63" s="308"/>
      <c r="O63" s="306"/>
      <c r="P63" s="309"/>
      <c r="Q63" s="193">
        <f>E63+H63+K63+N63</f>
        <v>0</v>
      </c>
      <c r="R63" s="194">
        <f>Q63*D63</f>
        <v>0</v>
      </c>
      <c r="S63" s="6"/>
      <c r="T63" s="34"/>
    </row>
    <row r="64" spans="1:22" ht="23.25" customHeight="1" x14ac:dyDescent="0.15">
      <c r="A64" s="192"/>
      <c r="B64" s="462"/>
      <c r="C64" s="463"/>
      <c r="D64" s="36"/>
      <c r="E64" s="305"/>
      <c r="F64" s="306"/>
      <c r="G64" s="307"/>
      <c r="H64" s="308"/>
      <c r="I64" s="306"/>
      <c r="J64" s="307"/>
      <c r="K64" s="308"/>
      <c r="L64" s="306"/>
      <c r="M64" s="307"/>
      <c r="N64" s="308"/>
      <c r="O64" s="306"/>
      <c r="P64" s="309"/>
      <c r="Q64" s="250"/>
      <c r="R64" s="251"/>
      <c r="S64" s="6"/>
      <c r="T64" s="34"/>
    </row>
    <row r="65" spans="1:20" s="81" customFormat="1" ht="23.25" customHeight="1" thickBot="1" x14ac:dyDescent="0.2">
      <c r="A65" s="195"/>
      <c r="B65" s="459"/>
      <c r="C65" s="460"/>
      <c r="D65" s="37"/>
      <c r="E65" s="310"/>
      <c r="F65" s="311"/>
      <c r="G65" s="312"/>
      <c r="H65" s="313"/>
      <c r="I65" s="311"/>
      <c r="J65" s="312"/>
      <c r="K65" s="313"/>
      <c r="L65" s="311"/>
      <c r="M65" s="312"/>
      <c r="N65" s="313"/>
      <c r="O65" s="311"/>
      <c r="P65" s="314"/>
      <c r="Q65" s="252"/>
      <c r="R65" s="253"/>
      <c r="S65" s="32"/>
      <c r="T65" s="35"/>
    </row>
    <row r="66" spans="1:20" s="196" customFormat="1" ht="27" customHeight="1" x14ac:dyDescent="0.15">
      <c r="A66" s="461" t="s">
        <v>119</v>
      </c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</row>
    <row r="67" spans="1:20" s="196" customFormat="1" ht="48.75" customHeight="1" x14ac:dyDescent="0.15">
      <c r="A67" s="465" t="s">
        <v>234</v>
      </c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</row>
    <row r="68" spans="1:20" s="196" customFormat="1" ht="27" customHeight="1" x14ac:dyDescent="0.15">
      <c r="A68" s="466" t="s">
        <v>121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</row>
    <row r="69" spans="1:20" s="196" customFormat="1" ht="27" customHeight="1" thickBot="1" x14ac:dyDescent="0.2">
      <c r="A69" s="467" t="s">
        <v>156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</row>
    <row r="70" spans="1:20" ht="28.5" customHeight="1" thickBot="1" x14ac:dyDescent="0.2">
      <c r="A70" s="468" t="s">
        <v>126</v>
      </c>
      <c r="B70" s="469"/>
      <c r="C70" s="470"/>
      <c r="D70" s="334" t="s">
        <v>1</v>
      </c>
      <c r="E70" s="335"/>
      <c r="F70" s="334" t="s">
        <v>127</v>
      </c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35"/>
      <c r="R70" s="334" t="s">
        <v>128</v>
      </c>
      <c r="S70" s="341"/>
      <c r="T70" s="335"/>
    </row>
    <row r="71" spans="1:20" ht="27" customHeight="1" thickBot="1" x14ac:dyDescent="0.2">
      <c r="A71" s="454" t="s">
        <v>131</v>
      </c>
      <c r="B71" s="455"/>
      <c r="C71" s="456"/>
      <c r="D71" s="334" t="s">
        <v>129</v>
      </c>
      <c r="E71" s="335"/>
      <c r="F71" s="457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197" t="s">
        <v>2</v>
      </c>
      <c r="R71" s="334"/>
      <c r="S71" s="341"/>
      <c r="T71" s="335"/>
    </row>
    <row r="72" spans="1:20" ht="10.5" customHeight="1" x14ac:dyDescent="0.15">
      <c r="A72" s="108"/>
      <c r="B72" s="31"/>
      <c r="C72" s="31"/>
      <c r="D72" s="31"/>
      <c r="E72" s="16"/>
      <c r="F72" s="16"/>
      <c r="G72" s="16"/>
      <c r="H72" s="8"/>
      <c r="I72" s="8"/>
      <c r="J72" s="8"/>
      <c r="K72" s="8"/>
      <c r="L72" s="8"/>
      <c r="M72" s="8"/>
      <c r="N72" s="8"/>
      <c r="O72" s="8"/>
      <c r="P72" s="8"/>
      <c r="Q72" s="198"/>
      <c r="R72" s="198"/>
      <c r="S72" s="8"/>
      <c r="T72" s="8"/>
    </row>
    <row r="73" spans="1:20" ht="25.5" customHeight="1" x14ac:dyDescent="0.15">
      <c r="A73" s="464" t="s">
        <v>132</v>
      </c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</row>
    <row r="74" spans="1:20" ht="22.5" customHeight="1" x14ac:dyDescent="0.15">
      <c r="A74" s="200"/>
      <c r="B74" s="453" t="s">
        <v>193</v>
      </c>
      <c r="C74" s="453"/>
      <c r="D74" s="78"/>
      <c r="E74" s="201" t="s">
        <v>160</v>
      </c>
      <c r="F74" s="201"/>
      <c r="G74" s="201"/>
      <c r="H74" s="41" t="s">
        <v>159</v>
      </c>
      <c r="I74" s="41"/>
      <c r="J74" s="41"/>
      <c r="K74" s="78"/>
      <c r="L74" s="78"/>
      <c r="M74" s="78"/>
      <c r="N74" s="78"/>
      <c r="P74" s="29"/>
      <c r="S74" s="29"/>
      <c r="T74" s="29"/>
    </row>
    <row r="75" spans="1:20" ht="21" x14ac:dyDescent="0.15">
      <c r="A75" s="202"/>
      <c r="B75" s="202"/>
      <c r="C75" s="202"/>
      <c r="D75" s="78"/>
      <c r="E75" s="201" t="s">
        <v>158</v>
      </c>
      <c r="F75" s="201"/>
      <c r="G75" s="201"/>
      <c r="H75" s="41" t="s">
        <v>157</v>
      </c>
      <c r="I75" s="41"/>
      <c r="J75" s="41"/>
      <c r="K75" s="78"/>
      <c r="L75" s="78"/>
      <c r="M75" s="78"/>
      <c r="N75" s="78"/>
      <c r="P75" s="29"/>
      <c r="Q75" s="29"/>
      <c r="R75" s="29"/>
      <c r="S75" s="29"/>
      <c r="T75" s="29"/>
    </row>
  </sheetData>
  <mergeCells count="217">
    <mergeCell ref="A30:A34"/>
    <mergeCell ref="B74:C74"/>
    <mergeCell ref="A71:C71"/>
    <mergeCell ref="D71:E71"/>
    <mergeCell ref="F71:P71"/>
    <mergeCell ref="B65:C65"/>
    <mergeCell ref="E65:G65"/>
    <mergeCell ref="H65:J65"/>
    <mergeCell ref="K65:M65"/>
    <mergeCell ref="N65:P65"/>
    <mergeCell ref="A66:T66"/>
    <mergeCell ref="B64:C64"/>
    <mergeCell ref="E64:G64"/>
    <mergeCell ref="H64:J64"/>
    <mergeCell ref="K64:M64"/>
    <mergeCell ref="N64:P64"/>
    <mergeCell ref="R71:T71"/>
    <mergeCell ref="A73:T73"/>
    <mergeCell ref="A67:T67"/>
    <mergeCell ref="A68:T68"/>
    <mergeCell ref="A69:T69"/>
    <mergeCell ref="A70:C70"/>
    <mergeCell ref="D70:E70"/>
    <mergeCell ref="F70:Q70"/>
    <mergeCell ref="R70:T70"/>
    <mergeCell ref="B61:C61"/>
    <mergeCell ref="E61:G61"/>
    <mergeCell ref="H61:J61"/>
    <mergeCell ref="K61:M61"/>
    <mergeCell ref="N61:P61"/>
    <mergeCell ref="B62:C62"/>
    <mergeCell ref="E62:G62"/>
    <mergeCell ref="H62:J62"/>
    <mergeCell ref="K62:M62"/>
    <mergeCell ref="N62:P62"/>
    <mergeCell ref="B63:C63"/>
    <mergeCell ref="E63:G63"/>
    <mergeCell ref="H63:J63"/>
    <mergeCell ref="K63:M63"/>
    <mergeCell ref="N63:P63"/>
    <mergeCell ref="B59:C59"/>
    <mergeCell ref="E59:G59"/>
    <mergeCell ref="H59:J59"/>
    <mergeCell ref="K59:M59"/>
    <mergeCell ref="N59:P59"/>
    <mergeCell ref="B60:C60"/>
    <mergeCell ref="E60:G60"/>
    <mergeCell ref="H60:J60"/>
    <mergeCell ref="K60:M60"/>
    <mergeCell ref="N60:P60"/>
    <mergeCell ref="E56:F56"/>
    <mergeCell ref="H56:I56"/>
    <mergeCell ref="K56:L56"/>
    <mergeCell ref="N56:O56"/>
    <mergeCell ref="E57:F57"/>
    <mergeCell ref="H57:I57"/>
    <mergeCell ref="A58:D58"/>
    <mergeCell ref="E58:Q58"/>
    <mergeCell ref="S58:T58"/>
    <mergeCell ref="A53:A57"/>
    <mergeCell ref="E53:G55"/>
    <mergeCell ref="H53:J55"/>
    <mergeCell ref="K53:M55"/>
    <mergeCell ref="N53:P55"/>
    <mergeCell ref="N57:O57"/>
    <mergeCell ref="K57:L57"/>
    <mergeCell ref="L52:O52"/>
    <mergeCell ref="A47:A52"/>
    <mergeCell ref="F47:I47"/>
    <mergeCell ref="L47:O47"/>
    <mergeCell ref="Q47:Q52"/>
    <mergeCell ref="F50:I50"/>
    <mergeCell ref="L50:O50"/>
    <mergeCell ref="F51:I51"/>
    <mergeCell ref="L51:O51"/>
    <mergeCell ref="E39:F39"/>
    <mergeCell ref="H39:I39"/>
    <mergeCell ref="K39:L39"/>
    <mergeCell ref="N39:O39"/>
    <mergeCell ref="A40:T40"/>
    <mergeCell ref="A41:A46"/>
    <mergeCell ref="E41:G46"/>
    <mergeCell ref="H41:J46"/>
    <mergeCell ref="K41:M46"/>
    <mergeCell ref="N41:P46"/>
    <mergeCell ref="Q41:Q46"/>
    <mergeCell ref="R41:R46"/>
    <mergeCell ref="S41:S57"/>
    <mergeCell ref="T41:T46"/>
    <mergeCell ref="R47:R52"/>
    <mergeCell ref="T47:T52"/>
    <mergeCell ref="Q53:Q55"/>
    <mergeCell ref="R53:R55"/>
    <mergeCell ref="T53:T57"/>
    <mergeCell ref="F48:I48"/>
    <mergeCell ref="L48:O48"/>
    <mergeCell ref="F49:I49"/>
    <mergeCell ref="L49:O49"/>
    <mergeCell ref="F52:I52"/>
    <mergeCell ref="H34:J34"/>
    <mergeCell ref="K34:M34"/>
    <mergeCell ref="N34:P34"/>
    <mergeCell ref="E34:G34"/>
    <mergeCell ref="A24:A29"/>
    <mergeCell ref="T30:T39"/>
    <mergeCell ref="E31:G31"/>
    <mergeCell ref="H31:J31"/>
    <mergeCell ref="K31:M31"/>
    <mergeCell ref="N31:P31"/>
    <mergeCell ref="E32:G32"/>
    <mergeCell ref="H32:J32"/>
    <mergeCell ref="K32:M32"/>
    <mergeCell ref="N32:P32"/>
    <mergeCell ref="A35:A39"/>
    <mergeCell ref="E35:G37"/>
    <mergeCell ref="H35:J37"/>
    <mergeCell ref="K35:M37"/>
    <mergeCell ref="N35:P37"/>
    <mergeCell ref="Q35:Q37"/>
    <mergeCell ref="E38:F38"/>
    <mergeCell ref="H38:I38"/>
    <mergeCell ref="K38:L38"/>
    <mergeCell ref="N38:O38"/>
    <mergeCell ref="L26:O26"/>
    <mergeCell ref="F27:I27"/>
    <mergeCell ref="L27:O27"/>
    <mergeCell ref="F28:I28"/>
    <mergeCell ref="L28:O28"/>
    <mergeCell ref="F24:I24"/>
    <mergeCell ref="E30:G30"/>
    <mergeCell ref="H30:J30"/>
    <mergeCell ref="K30:M30"/>
    <mergeCell ref="N30:P30"/>
    <mergeCell ref="K18:M18"/>
    <mergeCell ref="N18:P18"/>
    <mergeCell ref="A21:A22"/>
    <mergeCell ref="E21:F21"/>
    <mergeCell ref="H21:I21"/>
    <mergeCell ref="K21:L21"/>
    <mergeCell ref="N21:O21"/>
    <mergeCell ref="T21:T22"/>
    <mergeCell ref="E22:F22"/>
    <mergeCell ref="H22:I22"/>
    <mergeCell ref="K22:L22"/>
    <mergeCell ref="N22:O22"/>
    <mergeCell ref="A12:T12"/>
    <mergeCell ref="A13:A14"/>
    <mergeCell ref="E13:G14"/>
    <mergeCell ref="H13:J14"/>
    <mergeCell ref="K13:M14"/>
    <mergeCell ref="N13:P14"/>
    <mergeCell ref="Q13:Q14"/>
    <mergeCell ref="R13:R14"/>
    <mergeCell ref="S13:S22"/>
    <mergeCell ref="T13:T15"/>
    <mergeCell ref="K15:M15"/>
    <mergeCell ref="N15:P15"/>
    <mergeCell ref="A16:A20"/>
    <mergeCell ref="E16:G16"/>
    <mergeCell ref="H16:J16"/>
    <mergeCell ref="K16:M16"/>
    <mergeCell ref="N16:P16"/>
    <mergeCell ref="T16:T20"/>
    <mergeCell ref="E17:G17"/>
    <mergeCell ref="H17:J17"/>
    <mergeCell ref="K17:M17"/>
    <mergeCell ref="N17:P17"/>
    <mergeCell ref="E18:G18"/>
    <mergeCell ref="H18:J18"/>
    <mergeCell ref="A6:T6"/>
    <mergeCell ref="A7:T7"/>
    <mergeCell ref="A8:T8"/>
    <mergeCell ref="A9:T9"/>
    <mergeCell ref="A10:A11"/>
    <mergeCell ref="C10:C11"/>
    <mergeCell ref="D10:D11"/>
    <mergeCell ref="E10:Q10"/>
    <mergeCell ref="S10:T10"/>
    <mergeCell ref="E11:G11"/>
    <mergeCell ref="H11:J11"/>
    <mergeCell ref="K11:M11"/>
    <mergeCell ref="N11:P11"/>
    <mergeCell ref="A1:T1"/>
    <mergeCell ref="E2:G2"/>
    <mergeCell ref="B3:C3"/>
    <mergeCell ref="D3:E3"/>
    <mergeCell ref="B2:C2"/>
    <mergeCell ref="B4:C4"/>
    <mergeCell ref="D4:E4"/>
    <mergeCell ref="F4:R4"/>
    <mergeCell ref="S4:T4"/>
    <mergeCell ref="F3:M3"/>
    <mergeCell ref="O3:R3"/>
    <mergeCell ref="E33:G33"/>
    <mergeCell ref="H33:J33"/>
    <mergeCell ref="K33:M33"/>
    <mergeCell ref="N33:P33"/>
    <mergeCell ref="E19:G19"/>
    <mergeCell ref="E20:G20"/>
    <mergeCell ref="H19:J19"/>
    <mergeCell ref="H20:J20"/>
    <mergeCell ref="K19:M19"/>
    <mergeCell ref="K20:M20"/>
    <mergeCell ref="N19:P19"/>
    <mergeCell ref="N20:P20"/>
    <mergeCell ref="A23:T23"/>
    <mergeCell ref="L24:O24"/>
    <mergeCell ref="Q24:Q29"/>
    <mergeCell ref="R24:R29"/>
    <mergeCell ref="S24:S37"/>
    <mergeCell ref="F29:I29"/>
    <mergeCell ref="L29:O29"/>
    <mergeCell ref="R35:R37"/>
    <mergeCell ref="T24:T29"/>
    <mergeCell ref="F25:I25"/>
    <mergeCell ref="L25:O25"/>
    <mergeCell ref="F26:I26"/>
  </mergeCells>
  <phoneticPr fontId="2"/>
  <conditionalFormatting sqref="E2:G2">
    <cfRule type="containsBlanks" dxfId="5" priority="4" stopIfTrue="1">
      <formula>LEN(TRIM(E2))=0</formula>
    </cfRule>
  </conditionalFormatting>
  <conditionalFormatting sqref="S3">
    <cfRule type="containsBlanks" dxfId="4" priority="3" stopIfTrue="1">
      <formula>LEN(TRIM(S3))=0</formula>
    </cfRule>
  </conditionalFormatting>
  <pageMargins left="0.51181102362204722" right="0" top="0.15748031496062992" bottom="0.35433070866141736" header="0.31496062992125984" footer="0.31496062992125984"/>
  <pageSetup paperSize="9" scale="47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2"/>
    <pageSetUpPr fitToPage="1"/>
  </sheetPr>
  <dimension ref="A1:V75"/>
  <sheetViews>
    <sheetView view="pageBreakPreview" zoomScale="67" zoomScaleNormal="75" zoomScaleSheetLayoutView="67" workbookViewId="0">
      <selection activeCell="A2" sqref="A2"/>
    </sheetView>
  </sheetViews>
  <sheetFormatPr defaultRowHeight="17.25" x14ac:dyDescent="0.15"/>
  <cols>
    <col min="1" max="1" width="27.875" style="9" customWidth="1"/>
    <col min="2" max="2" width="10.625" style="9" customWidth="1"/>
    <col min="3" max="3" width="52.5" style="9" customWidth="1"/>
    <col min="4" max="4" width="12.375" style="9" customWidth="1"/>
    <col min="5" max="16" width="3.75" style="9" customWidth="1"/>
    <col min="17" max="17" width="11.875" style="61" customWidth="1"/>
    <col min="18" max="18" width="17.125" style="61" customWidth="1"/>
    <col min="19" max="19" width="15.875" style="9" customWidth="1"/>
    <col min="20" max="20" width="11.75" style="9" customWidth="1"/>
    <col min="21" max="16384" width="9" style="9"/>
  </cols>
  <sheetData>
    <row r="1" spans="1:20" ht="45" customHeight="1" x14ac:dyDescent="0.15">
      <c r="A1" s="332" t="s">
        <v>217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0" s="156" customFormat="1" ht="35.25" customHeight="1" thickBot="1" x14ac:dyDescent="0.2">
      <c r="A2" s="209"/>
      <c r="B2" s="338"/>
      <c r="C2" s="338"/>
      <c r="D2" s="232"/>
      <c r="E2" s="333">
        <v>2</v>
      </c>
      <c r="F2" s="333"/>
      <c r="G2" s="333"/>
      <c r="H2" s="155" t="s">
        <v>124</v>
      </c>
      <c r="I2" s="155"/>
      <c r="J2" s="155"/>
      <c r="K2" s="155"/>
      <c r="L2" s="155"/>
      <c r="M2" s="155"/>
      <c r="N2" s="155"/>
      <c r="O2" s="155"/>
      <c r="P2" s="155"/>
      <c r="Q2" s="231" t="s">
        <v>218</v>
      </c>
      <c r="R2" s="155"/>
      <c r="S2" s="155"/>
      <c r="T2" s="155"/>
    </row>
    <row r="3" spans="1:20" ht="33.75" customHeight="1" thickBot="1" x14ac:dyDescent="0.2">
      <c r="A3" s="63" t="s">
        <v>58</v>
      </c>
      <c r="B3" s="334" t="str">
        <f>食事教材注文について!G8</f>
        <v>○○学校</v>
      </c>
      <c r="C3" s="335"/>
      <c r="D3" s="336" t="s">
        <v>59</v>
      </c>
      <c r="E3" s="337"/>
      <c r="F3" s="344">
        <f>食事教材注文について!B14</f>
        <v>45027</v>
      </c>
      <c r="G3" s="345"/>
      <c r="H3" s="345"/>
      <c r="I3" s="345"/>
      <c r="J3" s="345"/>
      <c r="K3" s="345"/>
      <c r="L3" s="345"/>
      <c r="M3" s="345"/>
      <c r="N3" s="238" t="s">
        <v>223</v>
      </c>
      <c r="O3" s="345">
        <f>食事教材注文について!D14</f>
        <v>45028</v>
      </c>
      <c r="P3" s="345"/>
      <c r="Q3" s="345"/>
      <c r="R3" s="346"/>
      <c r="S3" s="118">
        <v>2</v>
      </c>
      <c r="T3" s="119" t="s">
        <v>124</v>
      </c>
    </row>
    <row r="4" spans="1:20" ht="33.75" customHeight="1" thickBot="1" x14ac:dyDescent="0.2">
      <c r="A4" s="63" t="s">
        <v>57</v>
      </c>
      <c r="B4" s="339" t="str">
        <f>食事教材注文について!B8</f>
        <v>やませみたろう</v>
      </c>
      <c r="C4" s="340"/>
      <c r="D4" s="336" t="s">
        <v>45</v>
      </c>
      <c r="E4" s="337"/>
      <c r="F4" s="334" t="str">
        <f>食事教材注文について!G13</f>
        <v>○○○-○○○-○○○○</v>
      </c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35"/>
      <c r="S4" s="342">
        <f>F3+1</f>
        <v>45028</v>
      </c>
      <c r="T4" s="343"/>
    </row>
    <row r="5" spans="1:20" ht="12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S5" s="11"/>
      <c r="T5" s="11"/>
    </row>
    <row r="6" spans="1:20" s="76" customFormat="1" ht="18" customHeight="1" x14ac:dyDescent="0.15">
      <c r="A6" s="347" t="s">
        <v>117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0" s="76" customFormat="1" ht="18" customHeight="1" x14ac:dyDescent="0.15">
      <c r="A7" s="347" t="s">
        <v>118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</row>
    <row r="8" spans="1:20" s="76" customFormat="1" ht="18" customHeight="1" x14ac:dyDescent="0.15">
      <c r="A8" s="347" t="s">
        <v>122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1:20" ht="9" customHeight="1" thickBot="1" x14ac:dyDescent="0.2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1:20" s="61" customFormat="1" ht="20.25" customHeight="1" thickBot="1" x14ac:dyDescent="0.2">
      <c r="A10" s="349" t="s">
        <v>61</v>
      </c>
      <c r="B10" s="60" t="s">
        <v>44</v>
      </c>
      <c r="C10" s="349" t="s">
        <v>42</v>
      </c>
      <c r="D10" s="351" t="s">
        <v>1</v>
      </c>
      <c r="E10" s="353" t="s">
        <v>101</v>
      </c>
      <c r="F10" s="354"/>
      <c r="G10" s="354"/>
      <c r="H10" s="355"/>
      <c r="I10" s="355"/>
      <c r="J10" s="355"/>
      <c r="K10" s="355"/>
      <c r="L10" s="355"/>
      <c r="M10" s="355"/>
      <c r="N10" s="355"/>
      <c r="O10" s="355"/>
      <c r="P10" s="355"/>
      <c r="Q10" s="356"/>
      <c r="R10" s="44" t="s">
        <v>22</v>
      </c>
      <c r="S10" s="341" t="s">
        <v>56</v>
      </c>
      <c r="T10" s="335"/>
    </row>
    <row r="11" spans="1:20" s="61" customFormat="1" ht="20.25" customHeight="1" thickBot="1" x14ac:dyDescent="0.2">
      <c r="A11" s="350"/>
      <c r="B11" s="56" t="s">
        <v>169</v>
      </c>
      <c r="C11" s="350"/>
      <c r="D11" s="352"/>
      <c r="E11" s="334" t="s">
        <v>6</v>
      </c>
      <c r="F11" s="341"/>
      <c r="G11" s="357"/>
      <c r="H11" s="358" t="s">
        <v>33</v>
      </c>
      <c r="I11" s="341"/>
      <c r="J11" s="357"/>
      <c r="K11" s="358" t="s">
        <v>34</v>
      </c>
      <c r="L11" s="341"/>
      <c r="M11" s="357"/>
      <c r="N11" s="358" t="s">
        <v>35</v>
      </c>
      <c r="O11" s="341"/>
      <c r="P11" s="359"/>
      <c r="Q11" s="245" t="s">
        <v>39</v>
      </c>
      <c r="R11" s="39" t="s">
        <v>38</v>
      </c>
      <c r="S11" s="62" t="s">
        <v>36</v>
      </c>
      <c r="T11" s="245" t="s">
        <v>37</v>
      </c>
    </row>
    <row r="12" spans="1:20" s="78" customFormat="1" ht="24" customHeight="1" thickBot="1" x14ac:dyDescent="0.2">
      <c r="A12" s="315" t="s">
        <v>62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</row>
    <row r="13" spans="1:20" s="38" customFormat="1" ht="23.25" customHeight="1" x14ac:dyDescent="0.15">
      <c r="A13" s="360" t="s">
        <v>163</v>
      </c>
      <c r="B13" s="157"/>
      <c r="C13" s="99" t="s">
        <v>167</v>
      </c>
      <c r="D13" s="100">
        <v>550</v>
      </c>
      <c r="E13" s="362"/>
      <c r="F13" s="363"/>
      <c r="G13" s="363"/>
      <c r="H13" s="366"/>
      <c r="I13" s="363"/>
      <c r="J13" s="363"/>
      <c r="K13" s="366"/>
      <c r="L13" s="363"/>
      <c r="M13" s="363"/>
      <c r="N13" s="366"/>
      <c r="O13" s="363"/>
      <c r="P13" s="368"/>
      <c r="Q13" s="370">
        <f>E13+H13+K13+N13</f>
        <v>0</v>
      </c>
      <c r="R13" s="372">
        <f>Q13*D13</f>
        <v>0</v>
      </c>
      <c r="S13" s="325" t="s">
        <v>109</v>
      </c>
      <c r="T13" s="375" t="s">
        <v>161</v>
      </c>
    </row>
    <row r="14" spans="1:20" s="38" customFormat="1" ht="23.25" customHeight="1" thickBot="1" x14ac:dyDescent="0.2">
      <c r="A14" s="361"/>
      <c r="B14" s="158"/>
      <c r="C14" s="66" t="s">
        <v>165</v>
      </c>
      <c r="D14" s="72">
        <v>550</v>
      </c>
      <c r="E14" s="364"/>
      <c r="F14" s="365"/>
      <c r="G14" s="365"/>
      <c r="H14" s="367"/>
      <c r="I14" s="365"/>
      <c r="J14" s="365"/>
      <c r="K14" s="367"/>
      <c r="L14" s="365"/>
      <c r="M14" s="365"/>
      <c r="N14" s="367"/>
      <c r="O14" s="365"/>
      <c r="P14" s="369"/>
      <c r="Q14" s="371"/>
      <c r="R14" s="373"/>
      <c r="S14" s="326"/>
      <c r="T14" s="376"/>
    </row>
    <row r="15" spans="1:20" s="38" customFormat="1" ht="23.25" customHeight="1" thickBot="1" x14ac:dyDescent="0.2">
      <c r="A15" s="105" t="s">
        <v>116</v>
      </c>
      <c r="B15" s="159"/>
      <c r="C15" s="106" t="s">
        <v>125</v>
      </c>
      <c r="D15" s="107">
        <v>360</v>
      </c>
      <c r="E15" s="160"/>
      <c r="F15" s="161"/>
      <c r="G15" s="161"/>
      <c r="H15" s="161"/>
      <c r="I15" s="161"/>
      <c r="J15" s="161"/>
      <c r="K15" s="378" t="s">
        <v>38</v>
      </c>
      <c r="L15" s="378"/>
      <c r="M15" s="378"/>
      <c r="N15" s="379"/>
      <c r="O15" s="380"/>
      <c r="P15" s="380"/>
      <c r="Q15" s="255">
        <f>N15</f>
        <v>0</v>
      </c>
      <c r="R15" s="162">
        <f>N15*D15</f>
        <v>0</v>
      </c>
      <c r="S15" s="326"/>
      <c r="T15" s="377"/>
    </row>
    <row r="16" spans="1:20" ht="23.25" customHeight="1" x14ac:dyDescent="0.15">
      <c r="A16" s="381" t="s">
        <v>202</v>
      </c>
      <c r="B16" s="163"/>
      <c r="C16" s="111" t="s">
        <v>145</v>
      </c>
      <c r="D16" s="115">
        <v>380</v>
      </c>
      <c r="E16" s="384"/>
      <c r="F16" s="385"/>
      <c r="G16" s="386"/>
      <c r="H16" s="387"/>
      <c r="I16" s="385"/>
      <c r="J16" s="386"/>
      <c r="K16" s="387"/>
      <c r="L16" s="385"/>
      <c r="M16" s="386"/>
      <c r="N16" s="387"/>
      <c r="O16" s="385"/>
      <c r="P16" s="388"/>
      <c r="Q16" s="164">
        <f t="shared" ref="Q16:Q22" si="0">E16+H16+K16+N16</f>
        <v>0</v>
      </c>
      <c r="R16" s="165">
        <f t="shared" ref="R16:R22" si="1">Q16*D16</f>
        <v>0</v>
      </c>
      <c r="S16" s="326"/>
      <c r="T16" s="389" t="s">
        <v>161</v>
      </c>
    </row>
    <row r="17" spans="1:20" ht="23.25" customHeight="1" x14ac:dyDescent="0.15">
      <c r="A17" s="382"/>
      <c r="B17" s="166"/>
      <c r="C17" s="112" t="s">
        <v>146</v>
      </c>
      <c r="D17" s="116">
        <v>520</v>
      </c>
      <c r="E17" s="305"/>
      <c r="F17" s="306"/>
      <c r="G17" s="307"/>
      <c r="H17" s="308"/>
      <c r="I17" s="306"/>
      <c r="J17" s="307"/>
      <c r="K17" s="308"/>
      <c r="L17" s="306"/>
      <c r="M17" s="307"/>
      <c r="N17" s="308"/>
      <c r="O17" s="306"/>
      <c r="P17" s="309"/>
      <c r="Q17" s="167">
        <f t="shared" si="0"/>
        <v>0</v>
      </c>
      <c r="R17" s="168">
        <f t="shared" si="1"/>
        <v>0</v>
      </c>
      <c r="S17" s="326"/>
      <c r="T17" s="390"/>
    </row>
    <row r="18" spans="1:20" ht="23.25" customHeight="1" x14ac:dyDescent="0.15">
      <c r="A18" s="382"/>
      <c r="B18" s="166"/>
      <c r="C18" s="112" t="s">
        <v>143</v>
      </c>
      <c r="D18" s="116">
        <v>500</v>
      </c>
      <c r="E18" s="305"/>
      <c r="F18" s="306"/>
      <c r="G18" s="307"/>
      <c r="H18" s="308"/>
      <c r="I18" s="306"/>
      <c r="J18" s="307"/>
      <c r="K18" s="308"/>
      <c r="L18" s="306"/>
      <c r="M18" s="307"/>
      <c r="N18" s="308"/>
      <c r="O18" s="306"/>
      <c r="P18" s="309"/>
      <c r="Q18" s="167">
        <f t="shared" si="0"/>
        <v>0</v>
      </c>
      <c r="R18" s="168">
        <f t="shared" si="1"/>
        <v>0</v>
      </c>
      <c r="S18" s="326"/>
      <c r="T18" s="390"/>
    </row>
    <row r="19" spans="1:20" ht="23.25" customHeight="1" x14ac:dyDescent="0.15">
      <c r="A19" s="382"/>
      <c r="B19" s="187"/>
      <c r="C19" s="210" t="s">
        <v>198</v>
      </c>
      <c r="D19" s="211">
        <v>320</v>
      </c>
      <c r="E19" s="305"/>
      <c r="F19" s="306"/>
      <c r="G19" s="307"/>
      <c r="H19" s="308"/>
      <c r="I19" s="306"/>
      <c r="J19" s="307"/>
      <c r="K19" s="308"/>
      <c r="L19" s="306"/>
      <c r="M19" s="307"/>
      <c r="N19" s="308"/>
      <c r="O19" s="306"/>
      <c r="P19" s="309"/>
      <c r="Q19" s="167">
        <f t="shared" si="0"/>
        <v>0</v>
      </c>
      <c r="R19" s="168">
        <f t="shared" si="1"/>
        <v>0</v>
      </c>
      <c r="S19" s="326"/>
      <c r="T19" s="390"/>
    </row>
    <row r="20" spans="1:20" ht="23.25" customHeight="1" thickBot="1" x14ac:dyDescent="0.2">
      <c r="A20" s="383"/>
      <c r="B20" s="169"/>
      <c r="C20" s="220" t="s">
        <v>199</v>
      </c>
      <c r="D20" s="221">
        <v>430</v>
      </c>
      <c r="E20" s="310"/>
      <c r="F20" s="311"/>
      <c r="G20" s="312"/>
      <c r="H20" s="313"/>
      <c r="I20" s="311"/>
      <c r="J20" s="312"/>
      <c r="K20" s="313"/>
      <c r="L20" s="311"/>
      <c r="M20" s="312"/>
      <c r="N20" s="313"/>
      <c r="O20" s="311"/>
      <c r="P20" s="314"/>
      <c r="Q20" s="222">
        <f>E20+H20+K20+N20</f>
        <v>0</v>
      </c>
      <c r="R20" s="223">
        <f>Q20*D20</f>
        <v>0</v>
      </c>
      <c r="S20" s="326"/>
      <c r="T20" s="390"/>
    </row>
    <row r="21" spans="1:20" ht="23.25" customHeight="1" x14ac:dyDescent="0.15">
      <c r="A21" s="391" t="s">
        <v>67</v>
      </c>
      <c r="B21" s="213"/>
      <c r="C21" s="214" t="s">
        <v>144</v>
      </c>
      <c r="D21" s="215">
        <v>500</v>
      </c>
      <c r="E21" s="393"/>
      <c r="F21" s="394"/>
      <c r="G21" s="216" t="s">
        <v>9</v>
      </c>
      <c r="H21" s="395"/>
      <c r="I21" s="394"/>
      <c r="J21" s="216" t="s">
        <v>9</v>
      </c>
      <c r="K21" s="395"/>
      <c r="L21" s="394"/>
      <c r="M21" s="216" t="s">
        <v>9</v>
      </c>
      <c r="N21" s="395"/>
      <c r="O21" s="394"/>
      <c r="P21" s="217" t="s">
        <v>9</v>
      </c>
      <c r="Q21" s="248">
        <f t="shared" si="0"/>
        <v>0</v>
      </c>
      <c r="R21" s="219">
        <f t="shared" si="1"/>
        <v>0</v>
      </c>
      <c r="S21" s="326"/>
      <c r="T21" s="396" t="s">
        <v>161</v>
      </c>
    </row>
    <row r="22" spans="1:20" s="78" customFormat="1" ht="23.25" customHeight="1" thickBot="1" x14ac:dyDescent="0.2">
      <c r="A22" s="392"/>
      <c r="B22" s="174"/>
      <c r="C22" s="104" t="s">
        <v>110</v>
      </c>
      <c r="D22" s="102">
        <v>500</v>
      </c>
      <c r="E22" s="398"/>
      <c r="F22" s="399"/>
      <c r="G22" s="175" t="s">
        <v>9</v>
      </c>
      <c r="H22" s="400"/>
      <c r="I22" s="399"/>
      <c r="J22" s="175" t="s">
        <v>9</v>
      </c>
      <c r="K22" s="400"/>
      <c r="L22" s="399"/>
      <c r="M22" s="175" t="s">
        <v>9</v>
      </c>
      <c r="N22" s="400"/>
      <c r="O22" s="399"/>
      <c r="P22" s="176" t="s">
        <v>9</v>
      </c>
      <c r="Q22" s="177">
        <f t="shared" si="0"/>
        <v>0</v>
      </c>
      <c r="R22" s="178">
        <f t="shared" si="1"/>
        <v>0</v>
      </c>
      <c r="S22" s="374"/>
      <c r="T22" s="397"/>
    </row>
    <row r="23" spans="1:20" ht="23.25" customHeight="1" thickBot="1" x14ac:dyDescent="0.2">
      <c r="A23" s="315" t="s">
        <v>63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7"/>
    </row>
    <row r="24" spans="1:20" ht="23.25" customHeight="1" x14ac:dyDescent="0.15">
      <c r="A24" s="401" t="s">
        <v>77</v>
      </c>
      <c r="B24" s="163"/>
      <c r="C24" s="111" t="s">
        <v>171</v>
      </c>
      <c r="D24" s="111">
        <v>530</v>
      </c>
      <c r="E24" s="179" t="s">
        <v>172</v>
      </c>
      <c r="F24" s="385"/>
      <c r="G24" s="385"/>
      <c r="H24" s="385"/>
      <c r="I24" s="385"/>
      <c r="J24" s="180" t="s">
        <v>173</v>
      </c>
      <c r="K24" s="181" t="s">
        <v>174</v>
      </c>
      <c r="L24" s="318"/>
      <c r="M24" s="318"/>
      <c r="N24" s="318"/>
      <c r="O24" s="318"/>
      <c r="P24" s="182" t="s">
        <v>173</v>
      </c>
      <c r="Q24" s="319">
        <f>L24+L25+L26+L27+L28++L29+F24+F25+F26+F27+F28+F29</f>
        <v>0</v>
      </c>
      <c r="R24" s="322">
        <f>Q24*D24</f>
        <v>0</v>
      </c>
      <c r="S24" s="325" t="s">
        <v>164</v>
      </c>
      <c r="T24" s="330"/>
    </row>
    <row r="25" spans="1:20" ht="23.25" customHeight="1" x14ac:dyDescent="0.15">
      <c r="A25" s="402"/>
      <c r="B25" s="166"/>
      <c r="C25" s="112" t="s">
        <v>175</v>
      </c>
      <c r="D25" s="113">
        <v>530</v>
      </c>
      <c r="E25" s="183" t="s">
        <v>172</v>
      </c>
      <c r="F25" s="306"/>
      <c r="G25" s="306"/>
      <c r="H25" s="306"/>
      <c r="I25" s="306"/>
      <c r="J25" s="184" t="s">
        <v>173</v>
      </c>
      <c r="K25" s="185" t="s">
        <v>174</v>
      </c>
      <c r="L25" s="327"/>
      <c r="M25" s="327"/>
      <c r="N25" s="327"/>
      <c r="O25" s="327"/>
      <c r="P25" s="186" t="s">
        <v>173</v>
      </c>
      <c r="Q25" s="320"/>
      <c r="R25" s="323"/>
      <c r="S25" s="326"/>
      <c r="T25" s="331"/>
    </row>
    <row r="26" spans="1:20" ht="23.25" customHeight="1" x14ac:dyDescent="0.15">
      <c r="A26" s="402"/>
      <c r="B26" s="166"/>
      <c r="C26" s="112" t="s">
        <v>176</v>
      </c>
      <c r="D26" s="113">
        <v>530</v>
      </c>
      <c r="E26" s="183" t="s">
        <v>172</v>
      </c>
      <c r="F26" s="306"/>
      <c r="G26" s="306"/>
      <c r="H26" s="306"/>
      <c r="I26" s="306"/>
      <c r="J26" s="184" t="s">
        <v>173</v>
      </c>
      <c r="K26" s="185" t="s">
        <v>174</v>
      </c>
      <c r="L26" s="327"/>
      <c r="M26" s="327"/>
      <c r="N26" s="327"/>
      <c r="O26" s="327"/>
      <c r="P26" s="186" t="s">
        <v>173</v>
      </c>
      <c r="Q26" s="320"/>
      <c r="R26" s="323"/>
      <c r="S26" s="326"/>
      <c r="T26" s="331"/>
    </row>
    <row r="27" spans="1:20" ht="23.25" customHeight="1" x14ac:dyDescent="0.15">
      <c r="A27" s="402"/>
      <c r="B27" s="166"/>
      <c r="C27" s="114" t="s">
        <v>177</v>
      </c>
      <c r="D27" s="113">
        <v>530</v>
      </c>
      <c r="E27" s="183" t="s">
        <v>172</v>
      </c>
      <c r="F27" s="306"/>
      <c r="G27" s="306"/>
      <c r="H27" s="306"/>
      <c r="I27" s="306"/>
      <c r="J27" s="184" t="s">
        <v>173</v>
      </c>
      <c r="K27" s="185" t="s">
        <v>174</v>
      </c>
      <c r="L27" s="327"/>
      <c r="M27" s="327"/>
      <c r="N27" s="327"/>
      <c r="O27" s="327"/>
      <c r="P27" s="186" t="s">
        <v>173</v>
      </c>
      <c r="Q27" s="320"/>
      <c r="R27" s="323"/>
      <c r="S27" s="326"/>
      <c r="T27" s="331"/>
    </row>
    <row r="28" spans="1:20" ht="23.25" customHeight="1" x14ac:dyDescent="0.15">
      <c r="A28" s="402"/>
      <c r="B28" s="187"/>
      <c r="C28" s="113" t="s">
        <v>178</v>
      </c>
      <c r="D28" s="113">
        <v>530</v>
      </c>
      <c r="E28" s="183" t="s">
        <v>172</v>
      </c>
      <c r="F28" s="306"/>
      <c r="G28" s="306"/>
      <c r="H28" s="306"/>
      <c r="I28" s="306"/>
      <c r="J28" s="184" t="s">
        <v>173</v>
      </c>
      <c r="K28" s="185" t="s">
        <v>174</v>
      </c>
      <c r="L28" s="327"/>
      <c r="M28" s="327"/>
      <c r="N28" s="327"/>
      <c r="O28" s="327"/>
      <c r="P28" s="186" t="s">
        <v>173</v>
      </c>
      <c r="Q28" s="320"/>
      <c r="R28" s="323"/>
      <c r="S28" s="326"/>
      <c r="T28" s="331"/>
    </row>
    <row r="29" spans="1:20" ht="23.25" customHeight="1" thickBot="1" x14ac:dyDescent="0.2">
      <c r="A29" s="402"/>
      <c r="B29" s="187"/>
      <c r="C29" s="113" t="s">
        <v>179</v>
      </c>
      <c r="D29" s="113">
        <v>530</v>
      </c>
      <c r="E29" s="183" t="s">
        <v>172</v>
      </c>
      <c r="F29" s="306"/>
      <c r="G29" s="306"/>
      <c r="H29" s="306"/>
      <c r="I29" s="306"/>
      <c r="J29" s="184" t="s">
        <v>173</v>
      </c>
      <c r="K29" s="185" t="s">
        <v>174</v>
      </c>
      <c r="L29" s="327"/>
      <c r="M29" s="327"/>
      <c r="N29" s="327"/>
      <c r="O29" s="327"/>
      <c r="P29" s="186" t="s">
        <v>173</v>
      </c>
      <c r="Q29" s="321"/>
      <c r="R29" s="324"/>
      <c r="S29" s="326"/>
      <c r="T29" s="331"/>
    </row>
    <row r="30" spans="1:20" ht="23.25" customHeight="1" x14ac:dyDescent="0.15">
      <c r="A30" s="381" t="s">
        <v>203</v>
      </c>
      <c r="B30" s="163"/>
      <c r="C30" s="111" t="s">
        <v>187</v>
      </c>
      <c r="D30" s="115">
        <v>410</v>
      </c>
      <c r="E30" s="384"/>
      <c r="F30" s="385"/>
      <c r="G30" s="386"/>
      <c r="H30" s="387"/>
      <c r="I30" s="385"/>
      <c r="J30" s="386"/>
      <c r="K30" s="387"/>
      <c r="L30" s="385"/>
      <c r="M30" s="386"/>
      <c r="N30" s="387"/>
      <c r="O30" s="385"/>
      <c r="P30" s="388"/>
      <c r="Q30" s="164">
        <f t="shared" ref="Q30:Q34" si="2">E30+H30+K30+N30</f>
        <v>0</v>
      </c>
      <c r="R30" s="165">
        <f>Q30*D30</f>
        <v>0</v>
      </c>
      <c r="S30" s="326"/>
      <c r="T30" s="403" t="s">
        <v>161</v>
      </c>
    </row>
    <row r="31" spans="1:20" ht="23.25" customHeight="1" x14ac:dyDescent="0.15">
      <c r="A31" s="382"/>
      <c r="B31" s="166"/>
      <c r="C31" s="112" t="s">
        <v>146</v>
      </c>
      <c r="D31" s="116">
        <v>550</v>
      </c>
      <c r="E31" s="305"/>
      <c r="F31" s="306"/>
      <c r="G31" s="307"/>
      <c r="H31" s="308"/>
      <c r="I31" s="306"/>
      <c r="J31" s="307"/>
      <c r="K31" s="308"/>
      <c r="L31" s="306"/>
      <c r="M31" s="307"/>
      <c r="N31" s="308"/>
      <c r="O31" s="306"/>
      <c r="P31" s="309"/>
      <c r="Q31" s="167">
        <f t="shared" si="2"/>
        <v>0</v>
      </c>
      <c r="R31" s="168">
        <f>Q31*D31</f>
        <v>0</v>
      </c>
      <c r="S31" s="326"/>
      <c r="T31" s="404"/>
    </row>
    <row r="32" spans="1:20" ht="23.25" customHeight="1" x14ac:dyDescent="0.15">
      <c r="A32" s="382"/>
      <c r="B32" s="166"/>
      <c r="C32" s="112" t="s">
        <v>147</v>
      </c>
      <c r="D32" s="116">
        <v>530</v>
      </c>
      <c r="E32" s="305"/>
      <c r="F32" s="306"/>
      <c r="G32" s="307"/>
      <c r="H32" s="308"/>
      <c r="I32" s="306"/>
      <c r="J32" s="307"/>
      <c r="K32" s="308"/>
      <c r="L32" s="306"/>
      <c r="M32" s="307"/>
      <c r="N32" s="308"/>
      <c r="O32" s="306"/>
      <c r="P32" s="309"/>
      <c r="Q32" s="167">
        <f t="shared" si="2"/>
        <v>0</v>
      </c>
      <c r="R32" s="168">
        <f>Q32*D32</f>
        <v>0</v>
      </c>
      <c r="S32" s="326"/>
      <c r="T32" s="404"/>
    </row>
    <row r="33" spans="1:22" ht="23.25" customHeight="1" x14ac:dyDescent="0.15">
      <c r="A33" s="382"/>
      <c r="B33" s="187"/>
      <c r="C33" s="210" t="s">
        <v>198</v>
      </c>
      <c r="D33" s="211">
        <v>350</v>
      </c>
      <c r="E33" s="305"/>
      <c r="F33" s="306"/>
      <c r="G33" s="307"/>
      <c r="H33" s="308"/>
      <c r="I33" s="306"/>
      <c r="J33" s="307"/>
      <c r="K33" s="308"/>
      <c r="L33" s="306"/>
      <c r="M33" s="307"/>
      <c r="N33" s="308"/>
      <c r="O33" s="306"/>
      <c r="P33" s="309"/>
      <c r="Q33" s="167">
        <f t="shared" si="2"/>
        <v>0</v>
      </c>
      <c r="R33" s="168">
        <f>Q33*D33</f>
        <v>0</v>
      </c>
      <c r="S33" s="326"/>
      <c r="T33" s="404"/>
    </row>
    <row r="34" spans="1:22" ht="23.25" customHeight="1" thickBot="1" x14ac:dyDescent="0.2">
      <c r="A34" s="383"/>
      <c r="B34" s="169"/>
      <c r="C34" s="221" t="s">
        <v>199</v>
      </c>
      <c r="D34" s="221">
        <v>460</v>
      </c>
      <c r="E34" s="310"/>
      <c r="F34" s="311"/>
      <c r="G34" s="312"/>
      <c r="H34" s="313"/>
      <c r="I34" s="311"/>
      <c r="J34" s="312"/>
      <c r="K34" s="313"/>
      <c r="L34" s="311"/>
      <c r="M34" s="312"/>
      <c r="N34" s="313"/>
      <c r="O34" s="311"/>
      <c r="P34" s="314"/>
      <c r="Q34" s="224">
        <f t="shared" si="2"/>
        <v>0</v>
      </c>
      <c r="R34" s="162">
        <f>Q34*D34</f>
        <v>0</v>
      </c>
      <c r="S34" s="326"/>
      <c r="T34" s="404"/>
    </row>
    <row r="35" spans="1:22" ht="23.25" customHeight="1" x14ac:dyDescent="0.15">
      <c r="A35" s="406" t="s">
        <v>115</v>
      </c>
      <c r="B35" s="163" t="s">
        <v>244</v>
      </c>
      <c r="C35" s="70" t="s">
        <v>180</v>
      </c>
      <c r="D35" s="73">
        <v>425</v>
      </c>
      <c r="E35" s="362"/>
      <c r="F35" s="363"/>
      <c r="G35" s="409"/>
      <c r="H35" s="366"/>
      <c r="I35" s="363"/>
      <c r="J35" s="409"/>
      <c r="K35" s="366"/>
      <c r="L35" s="363"/>
      <c r="M35" s="409"/>
      <c r="N35" s="366"/>
      <c r="O35" s="363"/>
      <c r="P35" s="368"/>
      <c r="Q35" s="420">
        <f>E35+H35+K35+N35</f>
        <v>0</v>
      </c>
      <c r="R35" s="328">
        <f>V35*Q35</f>
        <v>0</v>
      </c>
      <c r="S35" s="326"/>
      <c r="T35" s="404"/>
      <c r="U35" s="9" t="s">
        <v>231</v>
      </c>
      <c r="V35" s="9">
        <f>VLOOKUP(U35,B35:D37,3,FALSE)</f>
        <v>425</v>
      </c>
    </row>
    <row r="36" spans="1:22" ht="23.25" customHeight="1" x14ac:dyDescent="0.15">
      <c r="A36" s="407"/>
      <c r="B36" s="166"/>
      <c r="C36" s="68" t="s">
        <v>181</v>
      </c>
      <c r="D36" s="74">
        <v>980</v>
      </c>
      <c r="E36" s="410"/>
      <c r="F36" s="411"/>
      <c r="G36" s="412"/>
      <c r="H36" s="416"/>
      <c r="I36" s="411"/>
      <c r="J36" s="412"/>
      <c r="K36" s="416"/>
      <c r="L36" s="411"/>
      <c r="M36" s="412"/>
      <c r="N36" s="416"/>
      <c r="O36" s="411"/>
      <c r="P36" s="418"/>
      <c r="Q36" s="421"/>
      <c r="R36" s="328"/>
      <c r="S36" s="326"/>
      <c r="T36" s="404"/>
    </row>
    <row r="37" spans="1:22" ht="23.25" customHeight="1" thickBot="1" x14ac:dyDescent="0.2">
      <c r="A37" s="407"/>
      <c r="B37" s="187"/>
      <c r="C37" s="71" t="s">
        <v>182</v>
      </c>
      <c r="D37" s="75">
        <v>410</v>
      </c>
      <c r="E37" s="413"/>
      <c r="F37" s="414"/>
      <c r="G37" s="415"/>
      <c r="H37" s="417"/>
      <c r="I37" s="414"/>
      <c r="J37" s="415"/>
      <c r="K37" s="417"/>
      <c r="L37" s="414"/>
      <c r="M37" s="415"/>
      <c r="N37" s="417"/>
      <c r="O37" s="414"/>
      <c r="P37" s="419"/>
      <c r="Q37" s="422"/>
      <c r="R37" s="329"/>
      <c r="S37" s="326"/>
      <c r="T37" s="404"/>
    </row>
    <row r="38" spans="1:22" ht="23.25" customHeight="1" x14ac:dyDescent="0.15">
      <c r="A38" s="407"/>
      <c r="B38" s="187"/>
      <c r="C38" s="75" t="s">
        <v>183</v>
      </c>
      <c r="D38" s="101">
        <v>500</v>
      </c>
      <c r="E38" s="423"/>
      <c r="F38" s="424"/>
      <c r="G38" s="170" t="s">
        <v>184</v>
      </c>
      <c r="H38" s="425"/>
      <c r="I38" s="424"/>
      <c r="J38" s="170" t="s">
        <v>184</v>
      </c>
      <c r="K38" s="425"/>
      <c r="L38" s="424"/>
      <c r="M38" s="170" t="s">
        <v>184</v>
      </c>
      <c r="N38" s="425"/>
      <c r="O38" s="424"/>
      <c r="P38" s="171" t="s">
        <v>184</v>
      </c>
      <c r="Q38" s="172">
        <f>E38+H38+K38+N38</f>
        <v>0</v>
      </c>
      <c r="R38" s="173">
        <f>Q38*D38</f>
        <v>0</v>
      </c>
      <c r="S38" s="103"/>
      <c r="T38" s="404"/>
    </row>
    <row r="39" spans="1:22" s="78" customFormat="1" ht="23.25" customHeight="1" thickBot="1" x14ac:dyDescent="0.2">
      <c r="A39" s="408"/>
      <c r="B39" s="188"/>
      <c r="C39" s="104" t="s">
        <v>185</v>
      </c>
      <c r="D39" s="102">
        <v>500</v>
      </c>
      <c r="E39" s="398"/>
      <c r="F39" s="399"/>
      <c r="G39" s="175" t="s">
        <v>184</v>
      </c>
      <c r="H39" s="400"/>
      <c r="I39" s="399"/>
      <c r="J39" s="175" t="s">
        <v>184</v>
      </c>
      <c r="K39" s="400"/>
      <c r="L39" s="399"/>
      <c r="M39" s="175" t="s">
        <v>184</v>
      </c>
      <c r="N39" s="400"/>
      <c r="O39" s="399"/>
      <c r="P39" s="176" t="s">
        <v>184</v>
      </c>
      <c r="Q39" s="177">
        <f>E39+H39+K39+N39</f>
        <v>0</v>
      </c>
      <c r="R39" s="178">
        <f>Q39*D39</f>
        <v>0</v>
      </c>
      <c r="S39" s="77"/>
      <c r="T39" s="405"/>
      <c r="U39" s="61"/>
      <c r="V39" s="61"/>
    </row>
    <row r="40" spans="1:22" ht="23.25" customHeight="1" thickBot="1" x14ac:dyDescent="0.2">
      <c r="A40" s="315" t="s">
        <v>64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7"/>
    </row>
    <row r="41" spans="1:22" ht="23.25" customHeight="1" x14ac:dyDescent="0.15">
      <c r="A41" s="349" t="s">
        <v>163</v>
      </c>
      <c r="B41" s="163"/>
      <c r="C41" s="67" t="s">
        <v>139</v>
      </c>
      <c r="D41" s="70">
        <v>660</v>
      </c>
      <c r="E41" s="362"/>
      <c r="F41" s="363"/>
      <c r="G41" s="409"/>
      <c r="H41" s="366"/>
      <c r="I41" s="363"/>
      <c r="J41" s="409"/>
      <c r="K41" s="366"/>
      <c r="L41" s="363"/>
      <c r="M41" s="409"/>
      <c r="N41" s="366"/>
      <c r="O41" s="363"/>
      <c r="P41" s="368"/>
      <c r="Q41" s="428">
        <f>E41+H41+K41+N41</f>
        <v>0</v>
      </c>
      <c r="R41" s="431">
        <f>Q41*D41</f>
        <v>0</v>
      </c>
      <c r="S41" s="434" t="s">
        <v>109</v>
      </c>
      <c r="T41" s="403" t="s">
        <v>161</v>
      </c>
    </row>
    <row r="42" spans="1:22" ht="23.25" customHeight="1" x14ac:dyDescent="0.15">
      <c r="A42" s="426"/>
      <c r="B42" s="166"/>
      <c r="C42" s="68" t="s">
        <v>43</v>
      </c>
      <c r="D42" s="68">
        <v>660</v>
      </c>
      <c r="E42" s="410"/>
      <c r="F42" s="411"/>
      <c r="G42" s="412"/>
      <c r="H42" s="416"/>
      <c r="I42" s="411"/>
      <c r="J42" s="412"/>
      <c r="K42" s="416"/>
      <c r="L42" s="411"/>
      <c r="M42" s="412"/>
      <c r="N42" s="416"/>
      <c r="O42" s="411"/>
      <c r="P42" s="418"/>
      <c r="Q42" s="429"/>
      <c r="R42" s="432"/>
      <c r="S42" s="435"/>
      <c r="T42" s="404"/>
    </row>
    <row r="43" spans="1:22" ht="23.25" customHeight="1" x14ac:dyDescent="0.15">
      <c r="A43" s="426"/>
      <c r="B43" s="166"/>
      <c r="C43" s="68" t="s">
        <v>140</v>
      </c>
      <c r="D43" s="68">
        <v>660</v>
      </c>
      <c r="E43" s="410"/>
      <c r="F43" s="411"/>
      <c r="G43" s="412"/>
      <c r="H43" s="416"/>
      <c r="I43" s="411"/>
      <c r="J43" s="412"/>
      <c r="K43" s="416"/>
      <c r="L43" s="411"/>
      <c r="M43" s="412"/>
      <c r="N43" s="416"/>
      <c r="O43" s="411"/>
      <c r="P43" s="418"/>
      <c r="Q43" s="429"/>
      <c r="R43" s="432"/>
      <c r="S43" s="435"/>
      <c r="T43" s="404"/>
    </row>
    <row r="44" spans="1:22" ht="23.25" customHeight="1" x14ac:dyDescent="0.15">
      <c r="A44" s="426"/>
      <c r="B44" s="166"/>
      <c r="C44" s="68" t="s">
        <v>141</v>
      </c>
      <c r="D44" s="68">
        <v>660</v>
      </c>
      <c r="E44" s="410"/>
      <c r="F44" s="411"/>
      <c r="G44" s="412"/>
      <c r="H44" s="416"/>
      <c r="I44" s="411"/>
      <c r="J44" s="412"/>
      <c r="K44" s="416"/>
      <c r="L44" s="411"/>
      <c r="M44" s="412"/>
      <c r="N44" s="416"/>
      <c r="O44" s="411"/>
      <c r="P44" s="418"/>
      <c r="Q44" s="429"/>
      <c r="R44" s="432"/>
      <c r="S44" s="435"/>
      <c r="T44" s="404"/>
    </row>
    <row r="45" spans="1:22" ht="23.25" customHeight="1" x14ac:dyDescent="0.15">
      <c r="A45" s="426"/>
      <c r="B45" s="166"/>
      <c r="C45" s="68" t="s">
        <v>142</v>
      </c>
      <c r="D45" s="68">
        <v>660</v>
      </c>
      <c r="E45" s="410"/>
      <c r="F45" s="411"/>
      <c r="G45" s="412"/>
      <c r="H45" s="416"/>
      <c r="I45" s="411"/>
      <c r="J45" s="412"/>
      <c r="K45" s="416"/>
      <c r="L45" s="411"/>
      <c r="M45" s="412"/>
      <c r="N45" s="416"/>
      <c r="O45" s="411"/>
      <c r="P45" s="418"/>
      <c r="Q45" s="429"/>
      <c r="R45" s="432"/>
      <c r="S45" s="435"/>
      <c r="T45" s="404"/>
    </row>
    <row r="46" spans="1:22" ht="23.25" customHeight="1" thickBot="1" x14ac:dyDescent="0.2">
      <c r="A46" s="350"/>
      <c r="B46" s="169"/>
      <c r="C46" s="69" t="s">
        <v>186</v>
      </c>
      <c r="D46" s="69">
        <v>660</v>
      </c>
      <c r="E46" s="364"/>
      <c r="F46" s="365"/>
      <c r="G46" s="427"/>
      <c r="H46" s="367"/>
      <c r="I46" s="365"/>
      <c r="J46" s="427"/>
      <c r="K46" s="367"/>
      <c r="L46" s="365"/>
      <c r="M46" s="427"/>
      <c r="N46" s="367"/>
      <c r="O46" s="365"/>
      <c r="P46" s="369"/>
      <c r="Q46" s="430"/>
      <c r="R46" s="433"/>
      <c r="S46" s="435"/>
      <c r="T46" s="405"/>
    </row>
    <row r="47" spans="1:22" ht="23.25" customHeight="1" x14ac:dyDescent="0.15">
      <c r="A47" s="401" t="s">
        <v>77</v>
      </c>
      <c r="B47" s="163"/>
      <c r="C47" s="111" t="s">
        <v>90</v>
      </c>
      <c r="D47" s="111">
        <v>530</v>
      </c>
      <c r="E47" s="179" t="s">
        <v>153</v>
      </c>
      <c r="F47" s="385"/>
      <c r="G47" s="385"/>
      <c r="H47" s="385"/>
      <c r="I47" s="385"/>
      <c r="J47" s="180" t="s">
        <v>154</v>
      </c>
      <c r="K47" s="181" t="s">
        <v>155</v>
      </c>
      <c r="L47" s="318"/>
      <c r="M47" s="318"/>
      <c r="N47" s="318"/>
      <c r="O47" s="318"/>
      <c r="P47" s="182" t="s">
        <v>154</v>
      </c>
      <c r="Q47" s="319">
        <f>SUM(L47,L48,L49,L50,L51,L52,F47,F48,F49,F50,F51,F52)</f>
        <v>0</v>
      </c>
      <c r="R47" s="322">
        <f>Q47*D47</f>
        <v>0</v>
      </c>
      <c r="S47" s="435"/>
      <c r="T47" s="437" t="s">
        <v>161</v>
      </c>
    </row>
    <row r="48" spans="1:22" ht="23.25" customHeight="1" x14ac:dyDescent="0.15">
      <c r="A48" s="402"/>
      <c r="B48" s="166"/>
      <c r="C48" s="112" t="s">
        <v>91</v>
      </c>
      <c r="D48" s="113">
        <v>530</v>
      </c>
      <c r="E48" s="183" t="s">
        <v>153</v>
      </c>
      <c r="F48" s="306"/>
      <c r="G48" s="306"/>
      <c r="H48" s="306"/>
      <c r="I48" s="306"/>
      <c r="J48" s="184" t="s">
        <v>154</v>
      </c>
      <c r="K48" s="185" t="s">
        <v>155</v>
      </c>
      <c r="L48" s="327"/>
      <c r="M48" s="327"/>
      <c r="N48" s="327"/>
      <c r="O48" s="327"/>
      <c r="P48" s="186" t="s">
        <v>154</v>
      </c>
      <c r="Q48" s="320"/>
      <c r="R48" s="323"/>
      <c r="S48" s="435"/>
      <c r="T48" s="438"/>
    </row>
    <row r="49" spans="1:22" ht="23.25" customHeight="1" x14ac:dyDescent="0.15">
      <c r="A49" s="402"/>
      <c r="B49" s="166"/>
      <c r="C49" s="112" t="s">
        <v>92</v>
      </c>
      <c r="D49" s="113">
        <v>530</v>
      </c>
      <c r="E49" s="183" t="s">
        <v>153</v>
      </c>
      <c r="F49" s="306"/>
      <c r="G49" s="306"/>
      <c r="H49" s="306"/>
      <c r="I49" s="306"/>
      <c r="J49" s="184" t="s">
        <v>154</v>
      </c>
      <c r="K49" s="185" t="s">
        <v>155</v>
      </c>
      <c r="L49" s="327"/>
      <c r="M49" s="327"/>
      <c r="N49" s="327"/>
      <c r="O49" s="327"/>
      <c r="P49" s="186" t="s">
        <v>154</v>
      </c>
      <c r="Q49" s="320"/>
      <c r="R49" s="323"/>
      <c r="S49" s="435"/>
      <c r="T49" s="438"/>
    </row>
    <row r="50" spans="1:22" ht="23.25" customHeight="1" x14ac:dyDescent="0.15">
      <c r="A50" s="402"/>
      <c r="B50" s="166"/>
      <c r="C50" s="114" t="s">
        <v>93</v>
      </c>
      <c r="D50" s="113">
        <v>530</v>
      </c>
      <c r="E50" s="183" t="s">
        <v>153</v>
      </c>
      <c r="F50" s="306"/>
      <c r="G50" s="306"/>
      <c r="H50" s="306"/>
      <c r="I50" s="306"/>
      <c r="J50" s="184" t="s">
        <v>154</v>
      </c>
      <c r="K50" s="185" t="s">
        <v>155</v>
      </c>
      <c r="L50" s="327"/>
      <c r="M50" s="327"/>
      <c r="N50" s="327"/>
      <c r="O50" s="327"/>
      <c r="P50" s="186" t="s">
        <v>154</v>
      </c>
      <c r="Q50" s="320"/>
      <c r="R50" s="323"/>
      <c r="S50" s="435"/>
      <c r="T50" s="438"/>
    </row>
    <row r="51" spans="1:22" ht="23.25" customHeight="1" x14ac:dyDescent="0.15">
      <c r="A51" s="402"/>
      <c r="B51" s="187"/>
      <c r="C51" s="113" t="s">
        <v>120</v>
      </c>
      <c r="D51" s="113">
        <v>530</v>
      </c>
      <c r="E51" s="183" t="s">
        <v>153</v>
      </c>
      <c r="F51" s="306"/>
      <c r="G51" s="306"/>
      <c r="H51" s="306"/>
      <c r="I51" s="306"/>
      <c r="J51" s="184" t="s">
        <v>154</v>
      </c>
      <c r="K51" s="185" t="s">
        <v>155</v>
      </c>
      <c r="L51" s="327"/>
      <c r="M51" s="327"/>
      <c r="N51" s="327"/>
      <c r="O51" s="327"/>
      <c r="P51" s="186" t="s">
        <v>154</v>
      </c>
      <c r="Q51" s="320"/>
      <c r="R51" s="323"/>
      <c r="S51" s="435"/>
      <c r="T51" s="438"/>
    </row>
    <row r="52" spans="1:22" ht="23.25" customHeight="1" thickBot="1" x14ac:dyDescent="0.2">
      <c r="A52" s="402"/>
      <c r="B52" s="187"/>
      <c r="C52" s="113" t="s">
        <v>102</v>
      </c>
      <c r="D52" s="113">
        <v>530</v>
      </c>
      <c r="E52" s="183" t="s">
        <v>153</v>
      </c>
      <c r="F52" s="306"/>
      <c r="G52" s="306"/>
      <c r="H52" s="306"/>
      <c r="I52" s="306"/>
      <c r="J52" s="184" t="s">
        <v>154</v>
      </c>
      <c r="K52" s="185" t="s">
        <v>155</v>
      </c>
      <c r="L52" s="327"/>
      <c r="M52" s="327"/>
      <c r="N52" s="327"/>
      <c r="O52" s="327"/>
      <c r="P52" s="186" t="s">
        <v>154</v>
      </c>
      <c r="Q52" s="321"/>
      <c r="R52" s="324"/>
      <c r="S52" s="435"/>
      <c r="T52" s="438"/>
    </row>
    <row r="53" spans="1:22" ht="23.25" customHeight="1" x14ac:dyDescent="0.15">
      <c r="A53" s="406" t="s">
        <v>115</v>
      </c>
      <c r="B53" s="163" t="s">
        <v>245</v>
      </c>
      <c r="C53" s="70" t="s">
        <v>180</v>
      </c>
      <c r="D53" s="73">
        <v>425</v>
      </c>
      <c r="E53" s="362"/>
      <c r="F53" s="363"/>
      <c r="G53" s="409"/>
      <c r="H53" s="366"/>
      <c r="I53" s="363"/>
      <c r="J53" s="409"/>
      <c r="K53" s="366"/>
      <c r="L53" s="363"/>
      <c r="M53" s="409"/>
      <c r="N53" s="366"/>
      <c r="O53" s="363"/>
      <c r="P53" s="368"/>
      <c r="Q53" s="420">
        <f>E53+H53+K53+N53</f>
        <v>0</v>
      </c>
      <c r="R53" s="328">
        <f>V53*Q53</f>
        <v>0</v>
      </c>
      <c r="S53" s="435"/>
      <c r="T53" s="403" t="s">
        <v>161</v>
      </c>
      <c r="U53" s="9" t="s">
        <v>231</v>
      </c>
      <c r="V53" s="9">
        <f>VLOOKUP(U53,B53:D55,3,FALSE)</f>
        <v>425</v>
      </c>
    </row>
    <row r="54" spans="1:22" ht="23.25" customHeight="1" x14ac:dyDescent="0.15">
      <c r="A54" s="407"/>
      <c r="B54" s="166"/>
      <c r="C54" s="68" t="s">
        <v>181</v>
      </c>
      <c r="D54" s="74">
        <v>980</v>
      </c>
      <c r="E54" s="410"/>
      <c r="F54" s="411"/>
      <c r="G54" s="412"/>
      <c r="H54" s="416"/>
      <c r="I54" s="411"/>
      <c r="J54" s="412"/>
      <c r="K54" s="416"/>
      <c r="L54" s="411"/>
      <c r="M54" s="412"/>
      <c r="N54" s="416"/>
      <c r="O54" s="411"/>
      <c r="P54" s="418"/>
      <c r="Q54" s="421"/>
      <c r="R54" s="328"/>
      <c r="S54" s="435"/>
      <c r="T54" s="404"/>
    </row>
    <row r="55" spans="1:22" ht="23.25" customHeight="1" thickBot="1" x14ac:dyDescent="0.2">
      <c r="A55" s="407"/>
      <c r="B55" s="187"/>
      <c r="C55" s="71" t="s">
        <v>182</v>
      </c>
      <c r="D55" s="75">
        <v>410</v>
      </c>
      <c r="E55" s="413"/>
      <c r="F55" s="414"/>
      <c r="G55" s="415"/>
      <c r="H55" s="417"/>
      <c r="I55" s="414"/>
      <c r="J55" s="415"/>
      <c r="K55" s="417"/>
      <c r="L55" s="414"/>
      <c r="M55" s="415"/>
      <c r="N55" s="417"/>
      <c r="O55" s="414"/>
      <c r="P55" s="419"/>
      <c r="Q55" s="422"/>
      <c r="R55" s="329"/>
      <c r="S55" s="435"/>
      <c r="T55" s="404"/>
    </row>
    <row r="56" spans="1:22" ht="23.25" customHeight="1" x14ac:dyDescent="0.15">
      <c r="A56" s="407"/>
      <c r="B56" s="187"/>
      <c r="C56" s="75" t="s">
        <v>183</v>
      </c>
      <c r="D56" s="101">
        <v>500</v>
      </c>
      <c r="E56" s="423"/>
      <c r="F56" s="424"/>
      <c r="G56" s="170" t="s">
        <v>184</v>
      </c>
      <c r="H56" s="425"/>
      <c r="I56" s="424"/>
      <c r="J56" s="170" t="s">
        <v>184</v>
      </c>
      <c r="K56" s="425"/>
      <c r="L56" s="424"/>
      <c r="M56" s="170" t="s">
        <v>184</v>
      </c>
      <c r="N56" s="425"/>
      <c r="O56" s="424"/>
      <c r="P56" s="171" t="s">
        <v>184</v>
      </c>
      <c r="Q56" s="172">
        <f>E56+H56+K56+N56</f>
        <v>0</v>
      </c>
      <c r="R56" s="173">
        <f>Q56*D56</f>
        <v>0</v>
      </c>
      <c r="S56" s="435"/>
      <c r="T56" s="404"/>
    </row>
    <row r="57" spans="1:22" s="61" customFormat="1" ht="23.25" customHeight="1" thickBot="1" x14ac:dyDescent="0.2">
      <c r="A57" s="408"/>
      <c r="B57" s="188"/>
      <c r="C57" s="104" t="s">
        <v>185</v>
      </c>
      <c r="D57" s="102">
        <v>500</v>
      </c>
      <c r="E57" s="398"/>
      <c r="F57" s="399"/>
      <c r="G57" s="175" t="s">
        <v>184</v>
      </c>
      <c r="H57" s="400"/>
      <c r="I57" s="399"/>
      <c r="J57" s="175" t="s">
        <v>184</v>
      </c>
      <c r="K57" s="400"/>
      <c r="L57" s="399"/>
      <c r="M57" s="175" t="s">
        <v>184</v>
      </c>
      <c r="N57" s="400"/>
      <c r="O57" s="399"/>
      <c r="P57" s="176" t="s">
        <v>184</v>
      </c>
      <c r="Q57" s="177">
        <f>E57+H57+K57+N57</f>
        <v>0</v>
      </c>
      <c r="R57" s="178">
        <f>Q57*D57</f>
        <v>0</v>
      </c>
      <c r="S57" s="436"/>
      <c r="T57" s="405"/>
    </row>
    <row r="58" spans="1:22" s="61" customFormat="1" ht="23.25" customHeight="1" thickBot="1" x14ac:dyDescent="0.2">
      <c r="A58" s="315" t="s">
        <v>65</v>
      </c>
      <c r="B58" s="316"/>
      <c r="C58" s="316"/>
      <c r="D58" s="317"/>
      <c r="E58" s="441" t="s">
        <v>60</v>
      </c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3"/>
      <c r="R58" s="79" t="s">
        <v>22</v>
      </c>
      <c r="S58" s="444" t="s">
        <v>56</v>
      </c>
      <c r="T58" s="445"/>
    </row>
    <row r="59" spans="1:22" ht="23.25" customHeight="1" thickBot="1" x14ac:dyDescent="0.2">
      <c r="A59" s="64" t="s">
        <v>111</v>
      </c>
      <c r="B59" s="446" t="s">
        <v>41</v>
      </c>
      <c r="C59" s="337"/>
      <c r="D59" s="65" t="s">
        <v>40</v>
      </c>
      <c r="E59" s="334" t="s">
        <v>6</v>
      </c>
      <c r="F59" s="341"/>
      <c r="G59" s="357"/>
      <c r="H59" s="358" t="s">
        <v>33</v>
      </c>
      <c r="I59" s="341"/>
      <c r="J59" s="357"/>
      <c r="K59" s="358" t="s">
        <v>34</v>
      </c>
      <c r="L59" s="341"/>
      <c r="M59" s="357"/>
      <c r="N59" s="358" t="s">
        <v>35</v>
      </c>
      <c r="O59" s="341"/>
      <c r="P59" s="359"/>
      <c r="Q59" s="245" t="s">
        <v>55</v>
      </c>
      <c r="R59" s="39" t="s">
        <v>38</v>
      </c>
      <c r="S59" s="246" t="s">
        <v>36</v>
      </c>
      <c r="T59" s="249" t="s">
        <v>37</v>
      </c>
    </row>
    <row r="60" spans="1:22" ht="23.25" customHeight="1" x14ac:dyDescent="0.15">
      <c r="A60" s="189"/>
      <c r="B60" s="447" t="s">
        <v>235</v>
      </c>
      <c r="C60" s="448"/>
      <c r="D60" s="110">
        <v>110</v>
      </c>
      <c r="E60" s="384"/>
      <c r="F60" s="385"/>
      <c r="G60" s="386"/>
      <c r="H60" s="387"/>
      <c r="I60" s="385"/>
      <c r="J60" s="386"/>
      <c r="K60" s="387"/>
      <c r="L60" s="385"/>
      <c r="M60" s="386"/>
      <c r="N60" s="387"/>
      <c r="O60" s="385"/>
      <c r="P60" s="388"/>
      <c r="Q60" s="190">
        <f>E60+H60+K60+N60</f>
        <v>0</v>
      </c>
      <c r="R60" s="191">
        <f>Q60*D60</f>
        <v>0</v>
      </c>
      <c r="S60" s="28"/>
      <c r="T60" s="33"/>
    </row>
    <row r="61" spans="1:22" ht="23.25" customHeight="1" x14ac:dyDescent="0.15">
      <c r="A61" s="192"/>
      <c r="B61" s="449" t="s">
        <v>236</v>
      </c>
      <c r="C61" s="450"/>
      <c r="D61" s="74">
        <v>110</v>
      </c>
      <c r="E61" s="305"/>
      <c r="F61" s="306"/>
      <c r="G61" s="307"/>
      <c r="H61" s="308"/>
      <c r="I61" s="306"/>
      <c r="J61" s="307"/>
      <c r="K61" s="308"/>
      <c r="L61" s="306"/>
      <c r="M61" s="307"/>
      <c r="N61" s="308"/>
      <c r="O61" s="306"/>
      <c r="P61" s="309"/>
      <c r="Q61" s="193">
        <f>E61+H61+K61+N61</f>
        <v>0</v>
      </c>
      <c r="R61" s="194">
        <f>Q61*D61</f>
        <v>0</v>
      </c>
      <c r="S61" s="6"/>
      <c r="T61" s="34"/>
    </row>
    <row r="62" spans="1:22" ht="23.25" customHeight="1" x14ac:dyDescent="0.15">
      <c r="A62" s="192"/>
      <c r="B62" s="451" t="s">
        <v>232</v>
      </c>
      <c r="C62" s="452"/>
      <c r="D62" s="212">
        <v>130</v>
      </c>
      <c r="E62" s="305"/>
      <c r="F62" s="306"/>
      <c r="G62" s="307"/>
      <c r="H62" s="308"/>
      <c r="I62" s="306"/>
      <c r="J62" s="307"/>
      <c r="K62" s="308"/>
      <c r="L62" s="306"/>
      <c r="M62" s="307"/>
      <c r="N62" s="308"/>
      <c r="O62" s="306"/>
      <c r="P62" s="309"/>
      <c r="Q62" s="193">
        <f>E62+H62+K62+N62</f>
        <v>0</v>
      </c>
      <c r="R62" s="194">
        <f>Q62*D62</f>
        <v>0</v>
      </c>
      <c r="S62" s="6"/>
      <c r="T62" s="34"/>
    </row>
    <row r="63" spans="1:22" ht="23.25" customHeight="1" x14ac:dyDescent="0.15">
      <c r="A63" s="192"/>
      <c r="B63" s="451" t="s">
        <v>233</v>
      </c>
      <c r="C63" s="452"/>
      <c r="D63" s="212">
        <v>100</v>
      </c>
      <c r="E63" s="305"/>
      <c r="F63" s="306"/>
      <c r="G63" s="307"/>
      <c r="H63" s="308"/>
      <c r="I63" s="306"/>
      <c r="J63" s="307"/>
      <c r="K63" s="308"/>
      <c r="L63" s="306"/>
      <c r="M63" s="307"/>
      <c r="N63" s="308"/>
      <c r="O63" s="306"/>
      <c r="P63" s="309"/>
      <c r="Q63" s="193">
        <f>E63+H63+K63+N63</f>
        <v>0</v>
      </c>
      <c r="R63" s="194">
        <f>Q63*D63</f>
        <v>0</v>
      </c>
      <c r="S63" s="6"/>
      <c r="T63" s="34"/>
    </row>
    <row r="64" spans="1:22" ht="23.25" customHeight="1" x14ac:dyDescent="0.15">
      <c r="A64" s="192"/>
      <c r="B64" s="462"/>
      <c r="C64" s="463"/>
      <c r="D64" s="36"/>
      <c r="E64" s="305"/>
      <c r="F64" s="306"/>
      <c r="G64" s="307"/>
      <c r="H64" s="308"/>
      <c r="I64" s="306"/>
      <c r="J64" s="307"/>
      <c r="K64" s="308"/>
      <c r="L64" s="306"/>
      <c r="M64" s="307"/>
      <c r="N64" s="308"/>
      <c r="O64" s="306"/>
      <c r="P64" s="309"/>
      <c r="Q64" s="250"/>
      <c r="R64" s="251"/>
      <c r="S64" s="6"/>
      <c r="T64" s="34"/>
    </row>
    <row r="65" spans="1:20" s="81" customFormat="1" ht="23.25" customHeight="1" thickBot="1" x14ac:dyDescent="0.2">
      <c r="A65" s="195"/>
      <c r="B65" s="459"/>
      <c r="C65" s="460"/>
      <c r="D65" s="37"/>
      <c r="E65" s="310"/>
      <c r="F65" s="311"/>
      <c r="G65" s="312"/>
      <c r="H65" s="313"/>
      <c r="I65" s="311"/>
      <c r="J65" s="312"/>
      <c r="K65" s="313"/>
      <c r="L65" s="311"/>
      <c r="M65" s="312"/>
      <c r="N65" s="313"/>
      <c r="O65" s="311"/>
      <c r="P65" s="314"/>
      <c r="Q65" s="252"/>
      <c r="R65" s="253"/>
      <c r="S65" s="32"/>
      <c r="T65" s="35"/>
    </row>
    <row r="66" spans="1:20" s="196" customFormat="1" ht="27" customHeight="1" x14ac:dyDescent="0.15">
      <c r="A66" s="461" t="s">
        <v>119</v>
      </c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</row>
    <row r="67" spans="1:20" s="196" customFormat="1" ht="48.75" customHeight="1" x14ac:dyDescent="0.15">
      <c r="A67" s="465" t="s">
        <v>234</v>
      </c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</row>
    <row r="68" spans="1:20" s="196" customFormat="1" ht="27" customHeight="1" x14ac:dyDescent="0.15">
      <c r="A68" s="466" t="s">
        <v>121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</row>
    <row r="69" spans="1:20" s="196" customFormat="1" ht="27" customHeight="1" thickBot="1" x14ac:dyDescent="0.2">
      <c r="A69" s="467" t="s">
        <v>156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</row>
    <row r="70" spans="1:20" ht="28.5" customHeight="1" thickBot="1" x14ac:dyDescent="0.2">
      <c r="A70" s="468" t="s">
        <v>126</v>
      </c>
      <c r="B70" s="469"/>
      <c r="C70" s="470"/>
      <c r="D70" s="334" t="s">
        <v>1</v>
      </c>
      <c r="E70" s="335"/>
      <c r="F70" s="334" t="s">
        <v>127</v>
      </c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35"/>
      <c r="R70" s="334" t="s">
        <v>128</v>
      </c>
      <c r="S70" s="341"/>
      <c r="T70" s="335"/>
    </row>
    <row r="71" spans="1:20" ht="27" customHeight="1" thickBot="1" x14ac:dyDescent="0.2">
      <c r="A71" s="454"/>
      <c r="B71" s="455"/>
      <c r="C71" s="456"/>
      <c r="D71" s="334" t="s">
        <v>129</v>
      </c>
      <c r="E71" s="335"/>
      <c r="F71" s="457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197" t="s">
        <v>2</v>
      </c>
      <c r="R71" s="334"/>
      <c r="S71" s="341"/>
      <c r="T71" s="335"/>
    </row>
    <row r="72" spans="1:20" ht="10.5" customHeight="1" x14ac:dyDescent="0.15">
      <c r="A72" s="108"/>
      <c r="B72" s="31"/>
      <c r="C72" s="31"/>
      <c r="D72" s="31"/>
      <c r="E72" s="16"/>
      <c r="F72" s="16"/>
      <c r="G72" s="16"/>
      <c r="H72" s="8"/>
      <c r="I72" s="8"/>
      <c r="J72" s="8"/>
      <c r="K72" s="8"/>
      <c r="L72" s="8"/>
      <c r="M72" s="8"/>
      <c r="N72" s="8"/>
      <c r="O72" s="8"/>
      <c r="P72" s="8"/>
      <c r="Q72" s="198"/>
      <c r="R72" s="198"/>
      <c r="S72" s="8"/>
      <c r="T72" s="8"/>
    </row>
    <row r="73" spans="1:20" ht="25.5" customHeight="1" x14ac:dyDescent="0.15">
      <c r="A73" s="464" t="s">
        <v>132</v>
      </c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</row>
    <row r="74" spans="1:20" ht="22.5" customHeight="1" x14ac:dyDescent="0.15">
      <c r="A74" s="247"/>
      <c r="B74" s="453" t="s">
        <v>193</v>
      </c>
      <c r="C74" s="453"/>
      <c r="D74" s="78"/>
      <c r="E74" s="201" t="s">
        <v>46</v>
      </c>
      <c r="F74" s="201"/>
      <c r="G74" s="201"/>
      <c r="H74" s="41" t="s">
        <v>47</v>
      </c>
      <c r="I74" s="41"/>
      <c r="J74" s="41"/>
      <c r="K74" s="78"/>
      <c r="L74" s="78"/>
      <c r="M74" s="78"/>
      <c r="N74" s="78"/>
      <c r="P74" s="29"/>
      <c r="S74" s="29"/>
      <c r="T74" s="29"/>
    </row>
    <row r="75" spans="1:20" ht="21" x14ac:dyDescent="0.15">
      <c r="A75" s="202"/>
      <c r="B75" s="202"/>
      <c r="C75" s="202"/>
      <c r="D75" s="78"/>
      <c r="E75" s="201" t="s">
        <v>48</v>
      </c>
      <c r="F75" s="201"/>
      <c r="G75" s="201"/>
      <c r="H75" s="41" t="s">
        <v>49</v>
      </c>
      <c r="I75" s="41"/>
      <c r="J75" s="41"/>
      <c r="K75" s="78"/>
      <c r="L75" s="78"/>
      <c r="M75" s="78"/>
      <c r="N75" s="78"/>
      <c r="P75" s="29"/>
      <c r="Q75" s="29"/>
      <c r="R75" s="29"/>
      <c r="S75" s="29"/>
      <c r="T75" s="29"/>
    </row>
  </sheetData>
  <mergeCells count="217">
    <mergeCell ref="A73:T73"/>
    <mergeCell ref="B74:C74"/>
    <mergeCell ref="A69:T69"/>
    <mergeCell ref="A70:C70"/>
    <mergeCell ref="D70:E70"/>
    <mergeCell ref="F70:Q70"/>
    <mergeCell ref="R70:T70"/>
    <mergeCell ref="A71:C71"/>
    <mergeCell ref="D71:E71"/>
    <mergeCell ref="F71:P71"/>
    <mergeCell ref="R71:T71"/>
    <mergeCell ref="B63:C63"/>
    <mergeCell ref="A68:T68"/>
    <mergeCell ref="B64:C64"/>
    <mergeCell ref="E64:G64"/>
    <mergeCell ref="H64:J64"/>
    <mergeCell ref="K64:M64"/>
    <mergeCell ref="N64:P64"/>
    <mergeCell ref="B65:C65"/>
    <mergeCell ref="E65:G65"/>
    <mergeCell ref="H65:J65"/>
    <mergeCell ref="K65:M65"/>
    <mergeCell ref="N65:P65"/>
    <mergeCell ref="A66:T66"/>
    <mergeCell ref="A67:T67"/>
    <mergeCell ref="E63:G63"/>
    <mergeCell ref="H63:J63"/>
    <mergeCell ref="K63:M63"/>
    <mergeCell ref="N63:P63"/>
    <mergeCell ref="B61:C61"/>
    <mergeCell ref="E61:G61"/>
    <mergeCell ref="H61:J61"/>
    <mergeCell ref="K61:M61"/>
    <mergeCell ref="N61:P61"/>
    <mergeCell ref="B62:C62"/>
    <mergeCell ref="E62:G62"/>
    <mergeCell ref="H62:J62"/>
    <mergeCell ref="K62:M62"/>
    <mergeCell ref="N62:P62"/>
    <mergeCell ref="A40:T40"/>
    <mergeCell ref="A41:A46"/>
    <mergeCell ref="E41:G46"/>
    <mergeCell ref="H41:J46"/>
    <mergeCell ref="K41:M46"/>
    <mergeCell ref="N41:P46"/>
    <mergeCell ref="K57:L57"/>
    <mergeCell ref="N57:O57"/>
    <mergeCell ref="A58:D58"/>
    <mergeCell ref="E58:Q58"/>
    <mergeCell ref="F48:I48"/>
    <mergeCell ref="L48:O48"/>
    <mergeCell ref="F49:I49"/>
    <mergeCell ref="L49:O49"/>
    <mergeCell ref="F50:I50"/>
    <mergeCell ref="L50:O50"/>
    <mergeCell ref="F51:I51"/>
    <mergeCell ref="L51:O51"/>
    <mergeCell ref="F52:I52"/>
    <mergeCell ref="L52:O52"/>
    <mergeCell ref="E57:F57"/>
    <mergeCell ref="H57:I57"/>
    <mergeCell ref="S58:T58"/>
    <mergeCell ref="K30:M30"/>
    <mergeCell ref="N30:P30"/>
    <mergeCell ref="E31:G31"/>
    <mergeCell ref="H31:J31"/>
    <mergeCell ref="K31:M31"/>
    <mergeCell ref="N31:P31"/>
    <mergeCell ref="E39:F39"/>
    <mergeCell ref="H39:I39"/>
    <mergeCell ref="K39:L39"/>
    <mergeCell ref="N39:O39"/>
    <mergeCell ref="E32:G32"/>
    <mergeCell ref="H32:J32"/>
    <mergeCell ref="K32:M32"/>
    <mergeCell ref="N32:P32"/>
    <mergeCell ref="E33:G33"/>
    <mergeCell ref="H33:J33"/>
    <mergeCell ref="K33:M33"/>
    <mergeCell ref="N33:P33"/>
    <mergeCell ref="F27:I27"/>
    <mergeCell ref="L27:O27"/>
    <mergeCell ref="F28:I28"/>
    <mergeCell ref="L28:O28"/>
    <mergeCell ref="A23:T23"/>
    <mergeCell ref="F24:I24"/>
    <mergeCell ref="L24:O24"/>
    <mergeCell ref="Q24:Q29"/>
    <mergeCell ref="R24:R29"/>
    <mergeCell ref="F25:I25"/>
    <mergeCell ref="L25:O25"/>
    <mergeCell ref="F29:I29"/>
    <mergeCell ref="L29:O29"/>
    <mergeCell ref="A24:A29"/>
    <mergeCell ref="S24:S37"/>
    <mergeCell ref="T24:T29"/>
    <mergeCell ref="A30:A34"/>
    <mergeCell ref="E30:G30"/>
    <mergeCell ref="H30:J30"/>
    <mergeCell ref="T30:T39"/>
    <mergeCell ref="E34:G34"/>
    <mergeCell ref="H34:J34"/>
    <mergeCell ref="K34:M34"/>
    <mergeCell ref="N34:P34"/>
    <mergeCell ref="T21:T22"/>
    <mergeCell ref="E22:F22"/>
    <mergeCell ref="H22:I22"/>
    <mergeCell ref="K22:L22"/>
    <mergeCell ref="N22:O22"/>
    <mergeCell ref="A16:A20"/>
    <mergeCell ref="E16:G16"/>
    <mergeCell ref="H16:J16"/>
    <mergeCell ref="K16:M16"/>
    <mergeCell ref="N16:P16"/>
    <mergeCell ref="T16:T20"/>
    <mergeCell ref="E17:G17"/>
    <mergeCell ref="E19:G19"/>
    <mergeCell ref="E20:G20"/>
    <mergeCell ref="H19:J19"/>
    <mergeCell ref="H20:J20"/>
    <mergeCell ref="K19:M19"/>
    <mergeCell ref="K20:M20"/>
    <mergeCell ref="N19:P19"/>
    <mergeCell ref="N20:P20"/>
    <mergeCell ref="A12:T12"/>
    <mergeCell ref="A13:A14"/>
    <mergeCell ref="E13:G14"/>
    <mergeCell ref="H13:J14"/>
    <mergeCell ref="K13:M14"/>
    <mergeCell ref="N13:P14"/>
    <mergeCell ref="Q13:Q14"/>
    <mergeCell ref="R13:R14"/>
    <mergeCell ref="S13:S22"/>
    <mergeCell ref="H17:J17"/>
    <mergeCell ref="K17:M17"/>
    <mergeCell ref="N17:P17"/>
    <mergeCell ref="E18:G18"/>
    <mergeCell ref="H18:J18"/>
    <mergeCell ref="K18:M18"/>
    <mergeCell ref="N18:P18"/>
    <mergeCell ref="T13:T15"/>
    <mergeCell ref="K15:M15"/>
    <mergeCell ref="N15:P15"/>
    <mergeCell ref="A21:A22"/>
    <mergeCell ref="E21:F21"/>
    <mergeCell ref="H21:I21"/>
    <mergeCell ref="K21:L21"/>
    <mergeCell ref="N21:O21"/>
    <mergeCell ref="A8:T8"/>
    <mergeCell ref="A9:T9"/>
    <mergeCell ref="A10:A11"/>
    <mergeCell ref="C10:C11"/>
    <mergeCell ref="D10:D11"/>
    <mergeCell ref="E10:Q10"/>
    <mergeCell ref="S10:T10"/>
    <mergeCell ref="E11:G11"/>
    <mergeCell ref="H11:J11"/>
    <mergeCell ref="K11:M11"/>
    <mergeCell ref="N11:P11"/>
    <mergeCell ref="B4:C4"/>
    <mergeCell ref="D4:E4"/>
    <mergeCell ref="F4:R4"/>
    <mergeCell ref="S4:T4"/>
    <mergeCell ref="A6:T6"/>
    <mergeCell ref="A7:T7"/>
    <mergeCell ref="A1:T1"/>
    <mergeCell ref="B2:C2"/>
    <mergeCell ref="E2:G2"/>
    <mergeCell ref="B3:C3"/>
    <mergeCell ref="D3:E3"/>
    <mergeCell ref="F3:M3"/>
    <mergeCell ref="O3:R3"/>
    <mergeCell ref="A35:A39"/>
    <mergeCell ref="E35:G37"/>
    <mergeCell ref="H35:J37"/>
    <mergeCell ref="K35:M37"/>
    <mergeCell ref="N35:P37"/>
    <mergeCell ref="Q35:Q37"/>
    <mergeCell ref="R35:R37"/>
    <mergeCell ref="E38:F38"/>
    <mergeCell ref="H38:I38"/>
    <mergeCell ref="K38:L38"/>
    <mergeCell ref="N38:O38"/>
    <mergeCell ref="F26:I26"/>
    <mergeCell ref="L26:O26"/>
    <mergeCell ref="Q41:Q46"/>
    <mergeCell ref="R41:R46"/>
    <mergeCell ref="S41:S57"/>
    <mergeCell ref="T41:T46"/>
    <mergeCell ref="A47:A52"/>
    <mergeCell ref="F47:I47"/>
    <mergeCell ref="L47:O47"/>
    <mergeCell ref="Q47:Q52"/>
    <mergeCell ref="R47:R52"/>
    <mergeCell ref="T47:T52"/>
    <mergeCell ref="A53:A57"/>
    <mergeCell ref="E53:G55"/>
    <mergeCell ref="H53:J55"/>
    <mergeCell ref="K53:M55"/>
    <mergeCell ref="N53:P55"/>
    <mergeCell ref="Q53:Q55"/>
    <mergeCell ref="R53:R55"/>
    <mergeCell ref="T53:T57"/>
    <mergeCell ref="E56:F56"/>
    <mergeCell ref="H56:I56"/>
    <mergeCell ref="K56:L56"/>
    <mergeCell ref="N56:O56"/>
    <mergeCell ref="B59:C59"/>
    <mergeCell ref="E59:G59"/>
    <mergeCell ref="H59:J59"/>
    <mergeCell ref="K59:M59"/>
    <mergeCell ref="N59:P59"/>
    <mergeCell ref="B60:C60"/>
    <mergeCell ref="E60:G60"/>
    <mergeCell ref="H60:J60"/>
    <mergeCell ref="K60:M60"/>
    <mergeCell ref="N60:P60"/>
  </mergeCells>
  <phoneticPr fontId="2"/>
  <conditionalFormatting sqref="E2:G2">
    <cfRule type="containsBlanks" dxfId="3" priority="2" stopIfTrue="1">
      <formula>LEN(TRIM(E2))=0</formula>
    </cfRule>
  </conditionalFormatting>
  <conditionalFormatting sqref="S3">
    <cfRule type="containsBlanks" dxfId="2" priority="1" stopIfTrue="1">
      <formula>LEN(TRIM(S3))=0</formula>
    </cfRule>
  </conditionalFormatting>
  <pageMargins left="0.51181102362204722" right="0" top="0.15748031496062992" bottom="0.35433070866141736" header="0.31496062992125984" footer="0.31496062992125984"/>
  <pageSetup paperSize="9" scale="47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2"/>
    <pageSetUpPr fitToPage="1"/>
  </sheetPr>
  <dimension ref="A1:V75"/>
  <sheetViews>
    <sheetView view="pageBreakPreview" zoomScale="67" zoomScaleNormal="75" zoomScaleSheetLayoutView="67" workbookViewId="0">
      <selection sqref="A1:T1"/>
    </sheetView>
  </sheetViews>
  <sheetFormatPr defaultRowHeight="17.25" x14ac:dyDescent="0.15"/>
  <cols>
    <col min="1" max="1" width="27.875" style="9" customWidth="1"/>
    <col min="2" max="2" width="10.625" style="9" customWidth="1"/>
    <col min="3" max="3" width="52.5" style="9" customWidth="1"/>
    <col min="4" max="4" width="12.375" style="9" customWidth="1"/>
    <col min="5" max="16" width="3.75" style="9" customWidth="1"/>
    <col min="17" max="17" width="11.875" style="61" customWidth="1"/>
    <col min="18" max="18" width="17.125" style="61" customWidth="1"/>
    <col min="19" max="19" width="15.875" style="9" customWidth="1"/>
    <col min="20" max="20" width="11.75" style="9" customWidth="1"/>
    <col min="21" max="16384" width="9" style="9"/>
  </cols>
  <sheetData>
    <row r="1" spans="1:20" ht="45" customHeight="1" x14ac:dyDescent="0.15">
      <c r="A1" s="332" t="s">
        <v>217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0" s="156" customFormat="1" ht="35.25" customHeight="1" thickBot="1" x14ac:dyDescent="0.2">
      <c r="A2" s="209"/>
      <c r="B2" s="338"/>
      <c r="C2" s="338"/>
      <c r="D2" s="232"/>
      <c r="E2" s="333">
        <v>3</v>
      </c>
      <c r="F2" s="333"/>
      <c r="G2" s="333"/>
      <c r="H2" s="155" t="s">
        <v>124</v>
      </c>
      <c r="I2" s="155"/>
      <c r="J2" s="155"/>
      <c r="K2" s="155"/>
      <c r="L2" s="155"/>
      <c r="M2" s="155"/>
      <c r="N2" s="155"/>
      <c r="O2" s="155"/>
      <c r="P2" s="155"/>
      <c r="Q2" s="231" t="s">
        <v>218</v>
      </c>
      <c r="R2" s="155"/>
      <c r="S2" s="155"/>
      <c r="T2" s="155"/>
    </row>
    <row r="3" spans="1:20" ht="33.75" customHeight="1" thickBot="1" x14ac:dyDescent="0.2">
      <c r="A3" s="63" t="s">
        <v>58</v>
      </c>
      <c r="B3" s="334" t="str">
        <f>食事教材注文について!G8</f>
        <v>○○学校</v>
      </c>
      <c r="C3" s="335"/>
      <c r="D3" s="336" t="s">
        <v>59</v>
      </c>
      <c r="E3" s="337"/>
      <c r="F3" s="344">
        <f>食事教材注文について!B14</f>
        <v>45027</v>
      </c>
      <c r="G3" s="345"/>
      <c r="H3" s="345"/>
      <c r="I3" s="345"/>
      <c r="J3" s="345"/>
      <c r="K3" s="345"/>
      <c r="L3" s="345"/>
      <c r="M3" s="345"/>
      <c r="N3" s="238" t="s">
        <v>223</v>
      </c>
      <c r="O3" s="345">
        <f>食事教材注文について!D14</f>
        <v>45028</v>
      </c>
      <c r="P3" s="345"/>
      <c r="Q3" s="345"/>
      <c r="R3" s="346"/>
      <c r="S3" s="118">
        <v>3</v>
      </c>
      <c r="T3" s="119" t="s">
        <v>124</v>
      </c>
    </row>
    <row r="4" spans="1:20" ht="33.75" customHeight="1" thickBot="1" x14ac:dyDescent="0.2">
      <c r="A4" s="63" t="s">
        <v>57</v>
      </c>
      <c r="B4" s="339" t="str">
        <f>食事教材注文について!B8</f>
        <v>やませみたろう</v>
      </c>
      <c r="C4" s="340"/>
      <c r="D4" s="336" t="s">
        <v>45</v>
      </c>
      <c r="E4" s="337"/>
      <c r="F4" s="334" t="str">
        <f>食事教材注文について!G13</f>
        <v>○○○-○○○-○○○○</v>
      </c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35"/>
      <c r="S4" s="342">
        <f>F3+2</f>
        <v>45029</v>
      </c>
      <c r="T4" s="343"/>
    </row>
    <row r="5" spans="1:20" ht="12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S5" s="11"/>
      <c r="T5" s="11"/>
    </row>
    <row r="6" spans="1:20" s="76" customFormat="1" ht="18" customHeight="1" x14ac:dyDescent="0.15">
      <c r="A6" s="347" t="s">
        <v>117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1:20" s="76" customFormat="1" ht="18" customHeight="1" x14ac:dyDescent="0.15">
      <c r="A7" s="347" t="s">
        <v>118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</row>
    <row r="8" spans="1:20" s="76" customFormat="1" ht="18" customHeight="1" x14ac:dyDescent="0.15">
      <c r="A8" s="347" t="s">
        <v>122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9" spans="1:20" ht="9" customHeight="1" thickBot="1" x14ac:dyDescent="0.2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</row>
    <row r="10" spans="1:20" s="61" customFormat="1" ht="20.25" customHeight="1" thickBot="1" x14ac:dyDescent="0.2">
      <c r="A10" s="349" t="s">
        <v>61</v>
      </c>
      <c r="B10" s="60" t="s">
        <v>44</v>
      </c>
      <c r="C10" s="349" t="s">
        <v>42</v>
      </c>
      <c r="D10" s="351" t="s">
        <v>1</v>
      </c>
      <c r="E10" s="353" t="s">
        <v>101</v>
      </c>
      <c r="F10" s="354"/>
      <c r="G10" s="354"/>
      <c r="H10" s="355"/>
      <c r="I10" s="355"/>
      <c r="J10" s="355"/>
      <c r="K10" s="355"/>
      <c r="L10" s="355"/>
      <c r="M10" s="355"/>
      <c r="N10" s="355"/>
      <c r="O10" s="355"/>
      <c r="P10" s="355"/>
      <c r="Q10" s="356"/>
      <c r="R10" s="44" t="s">
        <v>22</v>
      </c>
      <c r="S10" s="341" t="s">
        <v>56</v>
      </c>
      <c r="T10" s="335"/>
    </row>
    <row r="11" spans="1:20" s="61" customFormat="1" ht="20.25" customHeight="1" thickBot="1" x14ac:dyDescent="0.2">
      <c r="A11" s="350"/>
      <c r="B11" s="56" t="s">
        <v>169</v>
      </c>
      <c r="C11" s="350"/>
      <c r="D11" s="352"/>
      <c r="E11" s="334" t="s">
        <v>6</v>
      </c>
      <c r="F11" s="341"/>
      <c r="G11" s="357"/>
      <c r="H11" s="358" t="s">
        <v>33</v>
      </c>
      <c r="I11" s="341"/>
      <c r="J11" s="357"/>
      <c r="K11" s="358" t="s">
        <v>34</v>
      </c>
      <c r="L11" s="341"/>
      <c r="M11" s="357"/>
      <c r="N11" s="358" t="s">
        <v>35</v>
      </c>
      <c r="O11" s="341"/>
      <c r="P11" s="359"/>
      <c r="Q11" s="245" t="s">
        <v>39</v>
      </c>
      <c r="R11" s="39" t="s">
        <v>38</v>
      </c>
      <c r="S11" s="62" t="s">
        <v>36</v>
      </c>
      <c r="T11" s="245" t="s">
        <v>37</v>
      </c>
    </row>
    <row r="12" spans="1:20" s="78" customFormat="1" ht="24" customHeight="1" thickBot="1" x14ac:dyDescent="0.2">
      <c r="A12" s="315" t="s">
        <v>62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</row>
    <row r="13" spans="1:20" s="38" customFormat="1" ht="23.25" customHeight="1" x14ac:dyDescent="0.15">
      <c r="A13" s="360" t="s">
        <v>163</v>
      </c>
      <c r="B13" s="157"/>
      <c r="C13" s="99" t="s">
        <v>167</v>
      </c>
      <c r="D13" s="100">
        <v>550</v>
      </c>
      <c r="E13" s="362"/>
      <c r="F13" s="363"/>
      <c r="G13" s="363"/>
      <c r="H13" s="366"/>
      <c r="I13" s="363"/>
      <c r="J13" s="363"/>
      <c r="K13" s="366"/>
      <c r="L13" s="363"/>
      <c r="M13" s="363"/>
      <c r="N13" s="366"/>
      <c r="O13" s="363"/>
      <c r="P13" s="368"/>
      <c r="Q13" s="370">
        <f>E13+H13+K13+N13</f>
        <v>0</v>
      </c>
      <c r="R13" s="372">
        <f>Q13*D13</f>
        <v>0</v>
      </c>
      <c r="S13" s="325" t="s">
        <v>109</v>
      </c>
      <c r="T13" s="375" t="s">
        <v>161</v>
      </c>
    </row>
    <row r="14" spans="1:20" s="38" customFormat="1" ht="23.25" customHeight="1" thickBot="1" x14ac:dyDescent="0.2">
      <c r="A14" s="361"/>
      <c r="B14" s="158"/>
      <c r="C14" s="66" t="s">
        <v>165</v>
      </c>
      <c r="D14" s="72">
        <v>550</v>
      </c>
      <c r="E14" s="364"/>
      <c r="F14" s="365"/>
      <c r="G14" s="365"/>
      <c r="H14" s="367"/>
      <c r="I14" s="365"/>
      <c r="J14" s="365"/>
      <c r="K14" s="367"/>
      <c r="L14" s="365"/>
      <c r="M14" s="365"/>
      <c r="N14" s="367"/>
      <c r="O14" s="365"/>
      <c r="P14" s="369"/>
      <c r="Q14" s="371"/>
      <c r="R14" s="373"/>
      <c r="S14" s="326"/>
      <c r="T14" s="376"/>
    </row>
    <row r="15" spans="1:20" s="38" customFormat="1" ht="23.25" customHeight="1" thickBot="1" x14ac:dyDescent="0.2">
      <c r="A15" s="105" t="s">
        <v>116</v>
      </c>
      <c r="B15" s="159"/>
      <c r="C15" s="106" t="s">
        <v>125</v>
      </c>
      <c r="D15" s="107">
        <v>360</v>
      </c>
      <c r="E15" s="160"/>
      <c r="F15" s="161"/>
      <c r="G15" s="161"/>
      <c r="H15" s="161"/>
      <c r="I15" s="161"/>
      <c r="J15" s="161"/>
      <c r="K15" s="378" t="s">
        <v>38</v>
      </c>
      <c r="L15" s="378"/>
      <c r="M15" s="378"/>
      <c r="N15" s="379"/>
      <c r="O15" s="380"/>
      <c r="P15" s="380"/>
      <c r="Q15" s="255">
        <f>N15</f>
        <v>0</v>
      </c>
      <c r="R15" s="162">
        <f>N15*D15</f>
        <v>0</v>
      </c>
      <c r="S15" s="326"/>
      <c r="T15" s="377"/>
    </row>
    <row r="16" spans="1:20" ht="23.25" customHeight="1" x14ac:dyDescent="0.15">
      <c r="A16" s="381" t="s">
        <v>202</v>
      </c>
      <c r="B16" s="163"/>
      <c r="C16" s="111" t="s">
        <v>145</v>
      </c>
      <c r="D16" s="115">
        <v>380</v>
      </c>
      <c r="E16" s="384"/>
      <c r="F16" s="385"/>
      <c r="G16" s="386"/>
      <c r="H16" s="387"/>
      <c r="I16" s="385"/>
      <c r="J16" s="386"/>
      <c r="K16" s="387"/>
      <c r="L16" s="385"/>
      <c r="M16" s="386"/>
      <c r="N16" s="387"/>
      <c r="O16" s="385"/>
      <c r="P16" s="388"/>
      <c r="Q16" s="164">
        <f t="shared" ref="Q16:Q22" si="0">E16+H16+K16+N16</f>
        <v>0</v>
      </c>
      <c r="R16" s="165">
        <f t="shared" ref="R16:R22" si="1">Q16*D16</f>
        <v>0</v>
      </c>
      <c r="S16" s="326"/>
      <c r="T16" s="389" t="s">
        <v>161</v>
      </c>
    </row>
    <row r="17" spans="1:20" ht="23.25" customHeight="1" x14ac:dyDescent="0.15">
      <c r="A17" s="382"/>
      <c r="B17" s="166"/>
      <c r="C17" s="112" t="s">
        <v>146</v>
      </c>
      <c r="D17" s="116">
        <v>520</v>
      </c>
      <c r="E17" s="305"/>
      <c r="F17" s="306"/>
      <c r="G17" s="307"/>
      <c r="H17" s="308"/>
      <c r="I17" s="306"/>
      <c r="J17" s="307"/>
      <c r="K17" s="308"/>
      <c r="L17" s="306"/>
      <c r="M17" s="307"/>
      <c r="N17" s="308"/>
      <c r="O17" s="306"/>
      <c r="P17" s="309"/>
      <c r="Q17" s="167">
        <f t="shared" si="0"/>
        <v>0</v>
      </c>
      <c r="R17" s="168">
        <f t="shared" si="1"/>
        <v>0</v>
      </c>
      <c r="S17" s="326"/>
      <c r="T17" s="390"/>
    </row>
    <row r="18" spans="1:20" ht="23.25" customHeight="1" x14ac:dyDescent="0.15">
      <c r="A18" s="382"/>
      <c r="B18" s="166"/>
      <c r="C18" s="112" t="s">
        <v>143</v>
      </c>
      <c r="D18" s="116">
        <v>500</v>
      </c>
      <c r="E18" s="305"/>
      <c r="F18" s="306"/>
      <c r="G18" s="307"/>
      <c r="H18" s="308"/>
      <c r="I18" s="306"/>
      <c r="J18" s="307"/>
      <c r="K18" s="308"/>
      <c r="L18" s="306"/>
      <c r="M18" s="307"/>
      <c r="N18" s="308"/>
      <c r="O18" s="306"/>
      <c r="P18" s="309"/>
      <c r="Q18" s="167">
        <f t="shared" si="0"/>
        <v>0</v>
      </c>
      <c r="R18" s="168">
        <f t="shared" si="1"/>
        <v>0</v>
      </c>
      <c r="S18" s="326"/>
      <c r="T18" s="390"/>
    </row>
    <row r="19" spans="1:20" ht="23.25" customHeight="1" x14ac:dyDescent="0.15">
      <c r="A19" s="382"/>
      <c r="B19" s="187"/>
      <c r="C19" s="210" t="s">
        <v>198</v>
      </c>
      <c r="D19" s="211">
        <v>320</v>
      </c>
      <c r="E19" s="305"/>
      <c r="F19" s="306"/>
      <c r="G19" s="307"/>
      <c r="H19" s="308"/>
      <c r="I19" s="306"/>
      <c r="J19" s="307"/>
      <c r="K19" s="308"/>
      <c r="L19" s="306"/>
      <c r="M19" s="307"/>
      <c r="N19" s="308"/>
      <c r="O19" s="306"/>
      <c r="P19" s="309"/>
      <c r="Q19" s="167">
        <f t="shared" si="0"/>
        <v>0</v>
      </c>
      <c r="R19" s="168">
        <f t="shared" si="1"/>
        <v>0</v>
      </c>
      <c r="S19" s="326"/>
      <c r="T19" s="390"/>
    </row>
    <row r="20" spans="1:20" ht="23.25" customHeight="1" thickBot="1" x14ac:dyDescent="0.2">
      <c r="A20" s="383"/>
      <c r="B20" s="169"/>
      <c r="C20" s="220" t="s">
        <v>199</v>
      </c>
      <c r="D20" s="221">
        <v>430</v>
      </c>
      <c r="E20" s="310"/>
      <c r="F20" s="311"/>
      <c r="G20" s="312"/>
      <c r="H20" s="313"/>
      <c r="I20" s="311"/>
      <c r="J20" s="312"/>
      <c r="K20" s="313"/>
      <c r="L20" s="311"/>
      <c r="M20" s="312"/>
      <c r="N20" s="313"/>
      <c r="O20" s="311"/>
      <c r="P20" s="314"/>
      <c r="Q20" s="222">
        <f>E20+H20+K20+N20</f>
        <v>0</v>
      </c>
      <c r="R20" s="223">
        <f>Q20*D20</f>
        <v>0</v>
      </c>
      <c r="S20" s="326"/>
      <c r="T20" s="390"/>
    </row>
    <row r="21" spans="1:20" ht="23.25" customHeight="1" x14ac:dyDescent="0.15">
      <c r="A21" s="391" t="s">
        <v>67</v>
      </c>
      <c r="B21" s="213"/>
      <c r="C21" s="214" t="s">
        <v>144</v>
      </c>
      <c r="D21" s="215">
        <v>500</v>
      </c>
      <c r="E21" s="393"/>
      <c r="F21" s="394"/>
      <c r="G21" s="216" t="s">
        <v>9</v>
      </c>
      <c r="H21" s="395"/>
      <c r="I21" s="394"/>
      <c r="J21" s="216" t="s">
        <v>9</v>
      </c>
      <c r="K21" s="395"/>
      <c r="L21" s="394"/>
      <c r="M21" s="216" t="s">
        <v>9</v>
      </c>
      <c r="N21" s="395"/>
      <c r="O21" s="394"/>
      <c r="P21" s="217" t="s">
        <v>9</v>
      </c>
      <c r="Q21" s="248">
        <f t="shared" si="0"/>
        <v>0</v>
      </c>
      <c r="R21" s="219">
        <f t="shared" si="1"/>
        <v>0</v>
      </c>
      <c r="S21" s="326"/>
      <c r="T21" s="396" t="s">
        <v>161</v>
      </c>
    </row>
    <row r="22" spans="1:20" s="78" customFormat="1" ht="23.25" customHeight="1" thickBot="1" x14ac:dyDescent="0.2">
      <c r="A22" s="392"/>
      <c r="B22" s="174"/>
      <c r="C22" s="104" t="s">
        <v>110</v>
      </c>
      <c r="D22" s="102">
        <v>500</v>
      </c>
      <c r="E22" s="398"/>
      <c r="F22" s="399"/>
      <c r="G22" s="175" t="s">
        <v>9</v>
      </c>
      <c r="H22" s="400"/>
      <c r="I22" s="399"/>
      <c r="J22" s="175" t="s">
        <v>9</v>
      </c>
      <c r="K22" s="400"/>
      <c r="L22" s="399"/>
      <c r="M22" s="175" t="s">
        <v>9</v>
      </c>
      <c r="N22" s="400"/>
      <c r="O22" s="399"/>
      <c r="P22" s="176" t="s">
        <v>9</v>
      </c>
      <c r="Q22" s="177">
        <f t="shared" si="0"/>
        <v>0</v>
      </c>
      <c r="R22" s="178">
        <f t="shared" si="1"/>
        <v>0</v>
      </c>
      <c r="S22" s="374"/>
      <c r="T22" s="397"/>
    </row>
    <row r="23" spans="1:20" ht="23.25" customHeight="1" thickBot="1" x14ac:dyDescent="0.2">
      <c r="A23" s="315" t="s">
        <v>63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7"/>
    </row>
    <row r="24" spans="1:20" ht="23.25" customHeight="1" x14ac:dyDescent="0.15">
      <c r="A24" s="401" t="s">
        <v>77</v>
      </c>
      <c r="B24" s="163"/>
      <c r="C24" s="111" t="s">
        <v>171</v>
      </c>
      <c r="D24" s="111">
        <v>530</v>
      </c>
      <c r="E24" s="179" t="s">
        <v>172</v>
      </c>
      <c r="F24" s="385"/>
      <c r="G24" s="385"/>
      <c r="H24" s="385"/>
      <c r="I24" s="385"/>
      <c r="J24" s="180" t="s">
        <v>173</v>
      </c>
      <c r="K24" s="181" t="s">
        <v>174</v>
      </c>
      <c r="L24" s="318"/>
      <c r="M24" s="318"/>
      <c r="N24" s="318"/>
      <c r="O24" s="318"/>
      <c r="P24" s="182" t="s">
        <v>173</v>
      </c>
      <c r="Q24" s="319">
        <f>L24+L25+L26+L27+L28++L29+F24+F25+F26+F27+F28+F29</f>
        <v>0</v>
      </c>
      <c r="R24" s="322">
        <f>Q24*D24</f>
        <v>0</v>
      </c>
      <c r="S24" s="325" t="s">
        <v>164</v>
      </c>
      <c r="T24" s="330"/>
    </row>
    <row r="25" spans="1:20" ht="23.25" customHeight="1" x14ac:dyDescent="0.15">
      <c r="A25" s="402"/>
      <c r="B25" s="166"/>
      <c r="C25" s="112" t="s">
        <v>175</v>
      </c>
      <c r="D25" s="113">
        <v>530</v>
      </c>
      <c r="E25" s="183" t="s">
        <v>172</v>
      </c>
      <c r="F25" s="306"/>
      <c r="G25" s="306"/>
      <c r="H25" s="306"/>
      <c r="I25" s="306"/>
      <c r="J25" s="184" t="s">
        <v>173</v>
      </c>
      <c r="K25" s="185" t="s">
        <v>174</v>
      </c>
      <c r="L25" s="327"/>
      <c r="M25" s="327"/>
      <c r="N25" s="327"/>
      <c r="O25" s="327"/>
      <c r="P25" s="186" t="s">
        <v>173</v>
      </c>
      <c r="Q25" s="320"/>
      <c r="R25" s="323"/>
      <c r="S25" s="326"/>
      <c r="T25" s="331"/>
    </row>
    <row r="26" spans="1:20" ht="23.25" customHeight="1" x14ac:dyDescent="0.15">
      <c r="A26" s="402"/>
      <c r="B26" s="166"/>
      <c r="C26" s="112" t="s">
        <v>176</v>
      </c>
      <c r="D26" s="113">
        <v>530</v>
      </c>
      <c r="E26" s="183" t="s">
        <v>172</v>
      </c>
      <c r="F26" s="306"/>
      <c r="G26" s="306"/>
      <c r="H26" s="306"/>
      <c r="I26" s="306"/>
      <c r="J26" s="184" t="s">
        <v>173</v>
      </c>
      <c r="K26" s="185" t="s">
        <v>174</v>
      </c>
      <c r="L26" s="327"/>
      <c r="M26" s="327"/>
      <c r="N26" s="327"/>
      <c r="O26" s="327"/>
      <c r="P26" s="186" t="s">
        <v>173</v>
      </c>
      <c r="Q26" s="320"/>
      <c r="R26" s="323"/>
      <c r="S26" s="326"/>
      <c r="T26" s="331"/>
    </row>
    <row r="27" spans="1:20" ht="23.25" customHeight="1" x14ac:dyDescent="0.15">
      <c r="A27" s="402"/>
      <c r="B27" s="166"/>
      <c r="C27" s="114" t="s">
        <v>177</v>
      </c>
      <c r="D27" s="113">
        <v>530</v>
      </c>
      <c r="E27" s="183" t="s">
        <v>172</v>
      </c>
      <c r="F27" s="306"/>
      <c r="G27" s="306"/>
      <c r="H27" s="306"/>
      <c r="I27" s="306"/>
      <c r="J27" s="184" t="s">
        <v>173</v>
      </c>
      <c r="K27" s="185" t="s">
        <v>174</v>
      </c>
      <c r="L27" s="327"/>
      <c r="M27" s="327"/>
      <c r="N27" s="327"/>
      <c r="O27" s="327"/>
      <c r="P27" s="186" t="s">
        <v>173</v>
      </c>
      <c r="Q27" s="320"/>
      <c r="R27" s="323"/>
      <c r="S27" s="326"/>
      <c r="T27" s="331"/>
    </row>
    <row r="28" spans="1:20" ht="23.25" customHeight="1" x14ac:dyDescent="0.15">
      <c r="A28" s="402"/>
      <c r="B28" s="187"/>
      <c r="C28" s="113" t="s">
        <v>178</v>
      </c>
      <c r="D28" s="113">
        <v>530</v>
      </c>
      <c r="E28" s="183" t="s">
        <v>172</v>
      </c>
      <c r="F28" s="306"/>
      <c r="G28" s="306"/>
      <c r="H28" s="306"/>
      <c r="I28" s="306"/>
      <c r="J28" s="184" t="s">
        <v>173</v>
      </c>
      <c r="K28" s="185" t="s">
        <v>174</v>
      </c>
      <c r="L28" s="327"/>
      <c r="M28" s="327"/>
      <c r="N28" s="327"/>
      <c r="O28" s="327"/>
      <c r="P28" s="186" t="s">
        <v>173</v>
      </c>
      <c r="Q28" s="320"/>
      <c r="R28" s="323"/>
      <c r="S28" s="326"/>
      <c r="T28" s="331"/>
    </row>
    <row r="29" spans="1:20" ht="23.25" customHeight="1" thickBot="1" x14ac:dyDescent="0.2">
      <c r="A29" s="402"/>
      <c r="B29" s="187"/>
      <c r="C29" s="113" t="s">
        <v>179</v>
      </c>
      <c r="D29" s="113">
        <v>530</v>
      </c>
      <c r="E29" s="183" t="s">
        <v>172</v>
      </c>
      <c r="F29" s="306"/>
      <c r="G29" s="306"/>
      <c r="H29" s="306"/>
      <c r="I29" s="306"/>
      <c r="J29" s="184" t="s">
        <v>173</v>
      </c>
      <c r="K29" s="185" t="s">
        <v>174</v>
      </c>
      <c r="L29" s="327"/>
      <c r="M29" s="327"/>
      <c r="N29" s="327"/>
      <c r="O29" s="327"/>
      <c r="P29" s="186" t="s">
        <v>173</v>
      </c>
      <c r="Q29" s="321"/>
      <c r="R29" s="324"/>
      <c r="S29" s="326"/>
      <c r="T29" s="331"/>
    </row>
    <row r="30" spans="1:20" ht="23.25" customHeight="1" x14ac:dyDescent="0.15">
      <c r="A30" s="381" t="s">
        <v>203</v>
      </c>
      <c r="B30" s="163"/>
      <c r="C30" s="111" t="s">
        <v>187</v>
      </c>
      <c r="D30" s="115">
        <v>410</v>
      </c>
      <c r="E30" s="384"/>
      <c r="F30" s="385"/>
      <c r="G30" s="386"/>
      <c r="H30" s="387"/>
      <c r="I30" s="385"/>
      <c r="J30" s="386"/>
      <c r="K30" s="387"/>
      <c r="L30" s="385"/>
      <c r="M30" s="386"/>
      <c r="N30" s="387"/>
      <c r="O30" s="385"/>
      <c r="P30" s="388"/>
      <c r="Q30" s="164">
        <f t="shared" ref="Q30:Q34" si="2">E30+H30+K30+N30</f>
        <v>0</v>
      </c>
      <c r="R30" s="165">
        <f>Q30*D30</f>
        <v>0</v>
      </c>
      <c r="S30" s="326"/>
      <c r="T30" s="403" t="s">
        <v>161</v>
      </c>
    </row>
    <row r="31" spans="1:20" ht="23.25" customHeight="1" x14ac:dyDescent="0.15">
      <c r="A31" s="382"/>
      <c r="B31" s="166"/>
      <c r="C31" s="112" t="s">
        <v>146</v>
      </c>
      <c r="D31" s="116">
        <v>550</v>
      </c>
      <c r="E31" s="305"/>
      <c r="F31" s="306"/>
      <c r="G31" s="307"/>
      <c r="H31" s="308"/>
      <c r="I31" s="306"/>
      <c r="J31" s="307"/>
      <c r="K31" s="308"/>
      <c r="L31" s="306"/>
      <c r="M31" s="307"/>
      <c r="N31" s="308"/>
      <c r="O31" s="306"/>
      <c r="P31" s="309"/>
      <c r="Q31" s="167">
        <f t="shared" si="2"/>
        <v>0</v>
      </c>
      <c r="R31" s="168">
        <f>Q31*D31</f>
        <v>0</v>
      </c>
      <c r="S31" s="326"/>
      <c r="T31" s="404"/>
    </row>
    <row r="32" spans="1:20" ht="23.25" customHeight="1" x14ac:dyDescent="0.15">
      <c r="A32" s="382"/>
      <c r="B32" s="166"/>
      <c r="C32" s="112" t="s">
        <v>237</v>
      </c>
      <c r="D32" s="116">
        <v>530</v>
      </c>
      <c r="E32" s="305"/>
      <c r="F32" s="306"/>
      <c r="G32" s="307"/>
      <c r="H32" s="308"/>
      <c r="I32" s="306"/>
      <c r="J32" s="307"/>
      <c r="K32" s="308"/>
      <c r="L32" s="306"/>
      <c r="M32" s="307"/>
      <c r="N32" s="308"/>
      <c r="O32" s="306"/>
      <c r="P32" s="309"/>
      <c r="Q32" s="167">
        <f t="shared" si="2"/>
        <v>0</v>
      </c>
      <c r="R32" s="168">
        <f>Q32*D32</f>
        <v>0</v>
      </c>
      <c r="S32" s="326"/>
      <c r="T32" s="404"/>
    </row>
    <row r="33" spans="1:22" ht="23.25" customHeight="1" x14ac:dyDescent="0.15">
      <c r="A33" s="382"/>
      <c r="B33" s="187"/>
      <c r="C33" s="210" t="s">
        <v>198</v>
      </c>
      <c r="D33" s="211">
        <v>350</v>
      </c>
      <c r="E33" s="305"/>
      <c r="F33" s="306"/>
      <c r="G33" s="307"/>
      <c r="H33" s="308"/>
      <c r="I33" s="306"/>
      <c r="J33" s="307"/>
      <c r="K33" s="308"/>
      <c r="L33" s="306"/>
      <c r="M33" s="307"/>
      <c r="N33" s="308"/>
      <c r="O33" s="306"/>
      <c r="P33" s="309"/>
      <c r="Q33" s="167">
        <f t="shared" si="2"/>
        <v>0</v>
      </c>
      <c r="R33" s="168">
        <f>Q33*D33</f>
        <v>0</v>
      </c>
      <c r="S33" s="326"/>
      <c r="T33" s="404"/>
    </row>
    <row r="34" spans="1:22" ht="23.25" customHeight="1" thickBot="1" x14ac:dyDescent="0.2">
      <c r="A34" s="383"/>
      <c r="B34" s="169"/>
      <c r="C34" s="221" t="s">
        <v>199</v>
      </c>
      <c r="D34" s="221">
        <v>460</v>
      </c>
      <c r="E34" s="310"/>
      <c r="F34" s="311"/>
      <c r="G34" s="312"/>
      <c r="H34" s="313"/>
      <c r="I34" s="311"/>
      <c r="J34" s="312"/>
      <c r="K34" s="313"/>
      <c r="L34" s="311"/>
      <c r="M34" s="312"/>
      <c r="N34" s="313"/>
      <c r="O34" s="311"/>
      <c r="P34" s="314"/>
      <c r="Q34" s="224">
        <f t="shared" si="2"/>
        <v>0</v>
      </c>
      <c r="R34" s="162">
        <f>Q34*D34</f>
        <v>0</v>
      </c>
      <c r="S34" s="326"/>
      <c r="T34" s="404"/>
    </row>
    <row r="35" spans="1:22" ht="23.25" customHeight="1" x14ac:dyDescent="0.15">
      <c r="A35" s="406" t="s">
        <v>115</v>
      </c>
      <c r="B35" s="163" t="s">
        <v>169</v>
      </c>
      <c r="C35" s="70" t="s">
        <v>180</v>
      </c>
      <c r="D35" s="73">
        <v>425</v>
      </c>
      <c r="E35" s="362"/>
      <c r="F35" s="363"/>
      <c r="G35" s="409"/>
      <c r="H35" s="366"/>
      <c r="I35" s="363"/>
      <c r="J35" s="409"/>
      <c r="K35" s="366"/>
      <c r="L35" s="363"/>
      <c r="M35" s="409"/>
      <c r="N35" s="366"/>
      <c r="O35" s="363"/>
      <c r="P35" s="368"/>
      <c r="Q35" s="420">
        <f>E35+H35+K35+N35</f>
        <v>0</v>
      </c>
      <c r="R35" s="328">
        <f>V35*Q35</f>
        <v>0</v>
      </c>
      <c r="S35" s="326"/>
      <c r="T35" s="404"/>
      <c r="U35" s="9" t="s">
        <v>231</v>
      </c>
      <c r="V35" s="9">
        <f>VLOOKUP(U35,B35:D37,3,FALSE)</f>
        <v>425</v>
      </c>
    </row>
    <row r="36" spans="1:22" ht="23.25" customHeight="1" x14ac:dyDescent="0.15">
      <c r="A36" s="407"/>
      <c r="B36" s="166"/>
      <c r="C36" s="68" t="s">
        <v>181</v>
      </c>
      <c r="D36" s="74">
        <v>980</v>
      </c>
      <c r="E36" s="410"/>
      <c r="F36" s="411"/>
      <c r="G36" s="412"/>
      <c r="H36" s="416"/>
      <c r="I36" s="411"/>
      <c r="J36" s="412"/>
      <c r="K36" s="416"/>
      <c r="L36" s="411"/>
      <c r="M36" s="412"/>
      <c r="N36" s="416"/>
      <c r="O36" s="411"/>
      <c r="P36" s="418"/>
      <c r="Q36" s="421"/>
      <c r="R36" s="328"/>
      <c r="S36" s="326"/>
      <c r="T36" s="404"/>
    </row>
    <row r="37" spans="1:22" ht="23.25" customHeight="1" thickBot="1" x14ac:dyDescent="0.2">
      <c r="A37" s="407"/>
      <c r="B37" s="187"/>
      <c r="C37" s="71" t="s">
        <v>182</v>
      </c>
      <c r="D37" s="75">
        <v>410</v>
      </c>
      <c r="E37" s="413"/>
      <c r="F37" s="414"/>
      <c r="G37" s="415"/>
      <c r="H37" s="417"/>
      <c r="I37" s="414"/>
      <c r="J37" s="415"/>
      <c r="K37" s="417"/>
      <c r="L37" s="414"/>
      <c r="M37" s="415"/>
      <c r="N37" s="417"/>
      <c r="O37" s="414"/>
      <c r="P37" s="419"/>
      <c r="Q37" s="422"/>
      <c r="R37" s="329"/>
      <c r="S37" s="326"/>
      <c r="T37" s="404"/>
    </row>
    <row r="38" spans="1:22" ht="23.25" customHeight="1" x14ac:dyDescent="0.15">
      <c r="A38" s="407"/>
      <c r="B38" s="187"/>
      <c r="C38" s="75" t="s">
        <v>183</v>
      </c>
      <c r="D38" s="101">
        <v>500</v>
      </c>
      <c r="E38" s="423"/>
      <c r="F38" s="424"/>
      <c r="G38" s="170" t="s">
        <v>184</v>
      </c>
      <c r="H38" s="425"/>
      <c r="I38" s="424"/>
      <c r="J38" s="170" t="s">
        <v>184</v>
      </c>
      <c r="K38" s="425"/>
      <c r="L38" s="424"/>
      <c r="M38" s="170" t="s">
        <v>184</v>
      </c>
      <c r="N38" s="425"/>
      <c r="O38" s="424"/>
      <c r="P38" s="171" t="s">
        <v>184</v>
      </c>
      <c r="Q38" s="172">
        <f>E38+H38+K38+N38</f>
        <v>0</v>
      </c>
      <c r="R38" s="173">
        <f>Q38*D38</f>
        <v>0</v>
      </c>
      <c r="S38" s="103"/>
      <c r="T38" s="404"/>
    </row>
    <row r="39" spans="1:22" s="78" customFormat="1" ht="23.25" customHeight="1" thickBot="1" x14ac:dyDescent="0.2">
      <c r="A39" s="408"/>
      <c r="B39" s="188"/>
      <c r="C39" s="104" t="s">
        <v>185</v>
      </c>
      <c r="D39" s="102">
        <v>500</v>
      </c>
      <c r="E39" s="398"/>
      <c r="F39" s="399"/>
      <c r="G39" s="175" t="s">
        <v>184</v>
      </c>
      <c r="H39" s="400"/>
      <c r="I39" s="399"/>
      <c r="J39" s="175" t="s">
        <v>184</v>
      </c>
      <c r="K39" s="400"/>
      <c r="L39" s="399"/>
      <c r="M39" s="175" t="s">
        <v>184</v>
      </c>
      <c r="N39" s="400"/>
      <c r="O39" s="399"/>
      <c r="P39" s="176" t="s">
        <v>184</v>
      </c>
      <c r="Q39" s="177">
        <f>E39+H39+K39+N39</f>
        <v>0</v>
      </c>
      <c r="R39" s="178">
        <f>Q39*D39</f>
        <v>0</v>
      </c>
      <c r="S39" s="77"/>
      <c r="T39" s="405"/>
      <c r="U39" s="61"/>
      <c r="V39" s="61"/>
    </row>
    <row r="40" spans="1:22" ht="23.25" customHeight="1" thickBot="1" x14ac:dyDescent="0.2">
      <c r="A40" s="315" t="s">
        <v>64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7"/>
    </row>
    <row r="41" spans="1:22" ht="23.25" customHeight="1" x14ac:dyDescent="0.15">
      <c r="A41" s="349" t="s">
        <v>163</v>
      </c>
      <c r="B41" s="163"/>
      <c r="C41" s="67" t="s">
        <v>139</v>
      </c>
      <c r="D41" s="70">
        <v>660</v>
      </c>
      <c r="E41" s="362"/>
      <c r="F41" s="363"/>
      <c r="G41" s="409"/>
      <c r="H41" s="366"/>
      <c r="I41" s="363"/>
      <c r="J41" s="409"/>
      <c r="K41" s="366"/>
      <c r="L41" s="363"/>
      <c r="M41" s="409"/>
      <c r="N41" s="366"/>
      <c r="O41" s="363"/>
      <c r="P41" s="368"/>
      <c r="Q41" s="428">
        <f>E41+H41+K41+N41</f>
        <v>0</v>
      </c>
      <c r="R41" s="431">
        <f>Q41*D41</f>
        <v>0</v>
      </c>
      <c r="S41" s="434" t="s">
        <v>109</v>
      </c>
      <c r="T41" s="403" t="s">
        <v>161</v>
      </c>
    </row>
    <row r="42" spans="1:22" ht="23.25" customHeight="1" x14ac:dyDescent="0.15">
      <c r="A42" s="426"/>
      <c r="B42" s="166"/>
      <c r="C42" s="68" t="s">
        <v>43</v>
      </c>
      <c r="D42" s="68">
        <v>660</v>
      </c>
      <c r="E42" s="410"/>
      <c r="F42" s="411"/>
      <c r="G42" s="412"/>
      <c r="H42" s="416"/>
      <c r="I42" s="411"/>
      <c r="J42" s="412"/>
      <c r="K42" s="416"/>
      <c r="L42" s="411"/>
      <c r="M42" s="412"/>
      <c r="N42" s="416"/>
      <c r="O42" s="411"/>
      <c r="P42" s="418"/>
      <c r="Q42" s="429"/>
      <c r="R42" s="432"/>
      <c r="S42" s="435"/>
      <c r="T42" s="404"/>
    </row>
    <row r="43" spans="1:22" ht="23.25" customHeight="1" x14ac:dyDescent="0.15">
      <c r="A43" s="426"/>
      <c r="B43" s="166"/>
      <c r="C43" s="68" t="s">
        <v>140</v>
      </c>
      <c r="D43" s="68">
        <v>660</v>
      </c>
      <c r="E43" s="410"/>
      <c r="F43" s="411"/>
      <c r="G43" s="412"/>
      <c r="H43" s="416"/>
      <c r="I43" s="411"/>
      <c r="J43" s="412"/>
      <c r="K43" s="416"/>
      <c r="L43" s="411"/>
      <c r="M43" s="412"/>
      <c r="N43" s="416"/>
      <c r="O43" s="411"/>
      <c r="P43" s="418"/>
      <c r="Q43" s="429"/>
      <c r="R43" s="432"/>
      <c r="S43" s="435"/>
      <c r="T43" s="404"/>
    </row>
    <row r="44" spans="1:22" ht="23.25" customHeight="1" x14ac:dyDescent="0.15">
      <c r="A44" s="426"/>
      <c r="B44" s="166"/>
      <c r="C44" s="68" t="s">
        <v>141</v>
      </c>
      <c r="D44" s="68">
        <v>660</v>
      </c>
      <c r="E44" s="410"/>
      <c r="F44" s="411"/>
      <c r="G44" s="412"/>
      <c r="H44" s="416"/>
      <c r="I44" s="411"/>
      <c r="J44" s="412"/>
      <c r="K44" s="416"/>
      <c r="L44" s="411"/>
      <c r="M44" s="412"/>
      <c r="N44" s="416"/>
      <c r="O44" s="411"/>
      <c r="P44" s="418"/>
      <c r="Q44" s="429"/>
      <c r="R44" s="432"/>
      <c r="S44" s="435"/>
      <c r="T44" s="404"/>
    </row>
    <row r="45" spans="1:22" ht="23.25" customHeight="1" x14ac:dyDescent="0.15">
      <c r="A45" s="426"/>
      <c r="B45" s="166"/>
      <c r="C45" s="68" t="s">
        <v>142</v>
      </c>
      <c r="D45" s="68">
        <v>660</v>
      </c>
      <c r="E45" s="410"/>
      <c r="F45" s="411"/>
      <c r="G45" s="412"/>
      <c r="H45" s="416"/>
      <c r="I45" s="411"/>
      <c r="J45" s="412"/>
      <c r="K45" s="416"/>
      <c r="L45" s="411"/>
      <c r="M45" s="412"/>
      <c r="N45" s="416"/>
      <c r="O45" s="411"/>
      <c r="P45" s="418"/>
      <c r="Q45" s="429"/>
      <c r="R45" s="432"/>
      <c r="S45" s="435"/>
      <c r="T45" s="404"/>
    </row>
    <row r="46" spans="1:22" ht="23.25" customHeight="1" thickBot="1" x14ac:dyDescent="0.2">
      <c r="A46" s="350"/>
      <c r="B46" s="169"/>
      <c r="C46" s="69" t="s">
        <v>186</v>
      </c>
      <c r="D46" s="69">
        <v>660</v>
      </c>
      <c r="E46" s="364"/>
      <c r="F46" s="365"/>
      <c r="G46" s="427"/>
      <c r="H46" s="367"/>
      <c r="I46" s="365"/>
      <c r="J46" s="427"/>
      <c r="K46" s="367"/>
      <c r="L46" s="365"/>
      <c r="M46" s="427"/>
      <c r="N46" s="367"/>
      <c r="O46" s="365"/>
      <c r="P46" s="369"/>
      <c r="Q46" s="430"/>
      <c r="R46" s="433"/>
      <c r="S46" s="435"/>
      <c r="T46" s="405"/>
    </row>
    <row r="47" spans="1:22" ht="23.25" customHeight="1" x14ac:dyDescent="0.15">
      <c r="A47" s="401" t="s">
        <v>77</v>
      </c>
      <c r="B47" s="163"/>
      <c r="C47" s="111" t="s">
        <v>90</v>
      </c>
      <c r="D47" s="111">
        <v>530</v>
      </c>
      <c r="E47" s="179" t="s">
        <v>153</v>
      </c>
      <c r="F47" s="385"/>
      <c r="G47" s="385"/>
      <c r="H47" s="385"/>
      <c r="I47" s="385"/>
      <c r="J47" s="180" t="s">
        <v>154</v>
      </c>
      <c r="K47" s="181" t="s">
        <v>155</v>
      </c>
      <c r="L47" s="318"/>
      <c r="M47" s="318"/>
      <c r="N47" s="318"/>
      <c r="O47" s="318"/>
      <c r="P47" s="182" t="s">
        <v>154</v>
      </c>
      <c r="Q47" s="319">
        <f>SUM(L47,L48,L49,L50,L51,L52,F47,F48,F49,F50,F51,F52)</f>
        <v>0</v>
      </c>
      <c r="R47" s="322">
        <f>Q47*D47</f>
        <v>0</v>
      </c>
      <c r="S47" s="435"/>
      <c r="T47" s="437" t="s">
        <v>161</v>
      </c>
    </row>
    <row r="48" spans="1:22" ht="23.25" customHeight="1" x14ac:dyDescent="0.15">
      <c r="A48" s="402"/>
      <c r="B48" s="166"/>
      <c r="C48" s="112" t="s">
        <v>91</v>
      </c>
      <c r="D48" s="113">
        <v>530</v>
      </c>
      <c r="E48" s="183" t="s">
        <v>153</v>
      </c>
      <c r="F48" s="306"/>
      <c r="G48" s="306"/>
      <c r="H48" s="306"/>
      <c r="I48" s="306"/>
      <c r="J48" s="184" t="s">
        <v>154</v>
      </c>
      <c r="K48" s="185" t="s">
        <v>155</v>
      </c>
      <c r="L48" s="327"/>
      <c r="M48" s="327"/>
      <c r="N48" s="327"/>
      <c r="O48" s="327"/>
      <c r="P48" s="186" t="s">
        <v>154</v>
      </c>
      <c r="Q48" s="320"/>
      <c r="R48" s="323"/>
      <c r="S48" s="435"/>
      <c r="T48" s="438"/>
    </row>
    <row r="49" spans="1:22" ht="23.25" customHeight="1" x14ac:dyDescent="0.15">
      <c r="A49" s="402"/>
      <c r="B49" s="166"/>
      <c r="C49" s="112" t="s">
        <v>92</v>
      </c>
      <c r="D49" s="113">
        <v>530</v>
      </c>
      <c r="E49" s="183" t="s">
        <v>153</v>
      </c>
      <c r="F49" s="306"/>
      <c r="G49" s="306"/>
      <c r="H49" s="306"/>
      <c r="I49" s="306"/>
      <c r="J49" s="184" t="s">
        <v>154</v>
      </c>
      <c r="K49" s="185" t="s">
        <v>155</v>
      </c>
      <c r="L49" s="327"/>
      <c r="M49" s="327"/>
      <c r="N49" s="327"/>
      <c r="O49" s="327"/>
      <c r="P49" s="186" t="s">
        <v>154</v>
      </c>
      <c r="Q49" s="320"/>
      <c r="R49" s="323"/>
      <c r="S49" s="435"/>
      <c r="T49" s="438"/>
    </row>
    <row r="50" spans="1:22" ht="23.25" customHeight="1" x14ac:dyDescent="0.15">
      <c r="A50" s="402"/>
      <c r="B50" s="166"/>
      <c r="C50" s="114" t="s">
        <v>93</v>
      </c>
      <c r="D50" s="113">
        <v>530</v>
      </c>
      <c r="E50" s="183" t="s">
        <v>153</v>
      </c>
      <c r="F50" s="306"/>
      <c r="G50" s="306"/>
      <c r="H50" s="306"/>
      <c r="I50" s="306"/>
      <c r="J50" s="184" t="s">
        <v>154</v>
      </c>
      <c r="K50" s="185" t="s">
        <v>155</v>
      </c>
      <c r="L50" s="327"/>
      <c r="M50" s="327"/>
      <c r="N50" s="327"/>
      <c r="O50" s="327"/>
      <c r="P50" s="186" t="s">
        <v>154</v>
      </c>
      <c r="Q50" s="320"/>
      <c r="R50" s="323"/>
      <c r="S50" s="435"/>
      <c r="T50" s="438"/>
    </row>
    <row r="51" spans="1:22" ht="23.25" customHeight="1" x14ac:dyDescent="0.15">
      <c r="A51" s="402"/>
      <c r="B51" s="187"/>
      <c r="C51" s="113" t="s">
        <v>120</v>
      </c>
      <c r="D51" s="113">
        <v>530</v>
      </c>
      <c r="E51" s="183" t="s">
        <v>153</v>
      </c>
      <c r="F51" s="306"/>
      <c r="G51" s="306"/>
      <c r="H51" s="306"/>
      <c r="I51" s="306"/>
      <c r="J51" s="184" t="s">
        <v>154</v>
      </c>
      <c r="K51" s="185" t="s">
        <v>155</v>
      </c>
      <c r="L51" s="327"/>
      <c r="M51" s="327"/>
      <c r="N51" s="327"/>
      <c r="O51" s="327"/>
      <c r="P51" s="186" t="s">
        <v>154</v>
      </c>
      <c r="Q51" s="320"/>
      <c r="R51" s="323"/>
      <c r="S51" s="435"/>
      <c r="T51" s="438"/>
    </row>
    <row r="52" spans="1:22" ht="23.25" customHeight="1" thickBot="1" x14ac:dyDescent="0.2">
      <c r="A52" s="402"/>
      <c r="B52" s="187"/>
      <c r="C52" s="113" t="s">
        <v>102</v>
      </c>
      <c r="D52" s="113">
        <v>530</v>
      </c>
      <c r="E52" s="183" t="s">
        <v>153</v>
      </c>
      <c r="F52" s="306"/>
      <c r="G52" s="306"/>
      <c r="H52" s="306"/>
      <c r="I52" s="306"/>
      <c r="J52" s="184" t="s">
        <v>154</v>
      </c>
      <c r="K52" s="185" t="s">
        <v>155</v>
      </c>
      <c r="L52" s="327"/>
      <c r="M52" s="327"/>
      <c r="N52" s="327"/>
      <c r="O52" s="327"/>
      <c r="P52" s="186" t="s">
        <v>154</v>
      </c>
      <c r="Q52" s="321"/>
      <c r="R52" s="324"/>
      <c r="S52" s="435"/>
      <c r="T52" s="438"/>
    </row>
    <row r="53" spans="1:22" ht="23.25" customHeight="1" x14ac:dyDescent="0.15">
      <c r="A53" s="406" t="s">
        <v>115</v>
      </c>
      <c r="B53" s="163" t="s">
        <v>248</v>
      </c>
      <c r="C53" s="70" t="s">
        <v>180</v>
      </c>
      <c r="D53" s="73">
        <v>425</v>
      </c>
      <c r="E53" s="362"/>
      <c r="F53" s="363"/>
      <c r="G53" s="409"/>
      <c r="H53" s="366"/>
      <c r="I53" s="363"/>
      <c r="J53" s="409"/>
      <c r="K53" s="366"/>
      <c r="L53" s="363"/>
      <c r="M53" s="409"/>
      <c r="N53" s="366"/>
      <c r="O53" s="363"/>
      <c r="P53" s="368"/>
      <c r="Q53" s="420">
        <f>E53+H53+K53+N53</f>
        <v>0</v>
      </c>
      <c r="R53" s="328">
        <f>V53*Q53</f>
        <v>0</v>
      </c>
      <c r="S53" s="435"/>
      <c r="T53" s="403" t="s">
        <v>161</v>
      </c>
      <c r="U53" s="9" t="s">
        <v>231</v>
      </c>
      <c r="V53" s="9">
        <f>VLOOKUP(U53,B53:D55,3,FALSE)</f>
        <v>425</v>
      </c>
    </row>
    <row r="54" spans="1:22" ht="23.25" customHeight="1" x14ac:dyDescent="0.15">
      <c r="A54" s="407"/>
      <c r="B54" s="166"/>
      <c r="C54" s="68" t="s">
        <v>181</v>
      </c>
      <c r="D54" s="74">
        <v>980</v>
      </c>
      <c r="E54" s="410"/>
      <c r="F54" s="411"/>
      <c r="G54" s="412"/>
      <c r="H54" s="416"/>
      <c r="I54" s="411"/>
      <c r="J54" s="412"/>
      <c r="K54" s="416"/>
      <c r="L54" s="411"/>
      <c r="M54" s="412"/>
      <c r="N54" s="416"/>
      <c r="O54" s="411"/>
      <c r="P54" s="418"/>
      <c r="Q54" s="421"/>
      <c r="R54" s="328"/>
      <c r="S54" s="435"/>
      <c r="T54" s="404"/>
    </row>
    <row r="55" spans="1:22" ht="23.25" customHeight="1" thickBot="1" x14ac:dyDescent="0.2">
      <c r="A55" s="407"/>
      <c r="B55" s="187"/>
      <c r="C55" s="71" t="s">
        <v>182</v>
      </c>
      <c r="D55" s="75">
        <v>410</v>
      </c>
      <c r="E55" s="413"/>
      <c r="F55" s="414"/>
      <c r="G55" s="415"/>
      <c r="H55" s="417"/>
      <c r="I55" s="414"/>
      <c r="J55" s="415"/>
      <c r="K55" s="417"/>
      <c r="L55" s="414"/>
      <c r="M55" s="415"/>
      <c r="N55" s="417"/>
      <c r="O55" s="414"/>
      <c r="P55" s="419"/>
      <c r="Q55" s="422"/>
      <c r="R55" s="329"/>
      <c r="S55" s="435"/>
      <c r="T55" s="404"/>
    </row>
    <row r="56" spans="1:22" ht="23.25" customHeight="1" x14ac:dyDescent="0.15">
      <c r="A56" s="407"/>
      <c r="B56" s="187"/>
      <c r="C56" s="75" t="s">
        <v>183</v>
      </c>
      <c r="D56" s="101">
        <v>500</v>
      </c>
      <c r="E56" s="423"/>
      <c r="F56" s="424"/>
      <c r="G56" s="170" t="s">
        <v>184</v>
      </c>
      <c r="H56" s="425"/>
      <c r="I56" s="424"/>
      <c r="J56" s="170" t="s">
        <v>184</v>
      </c>
      <c r="K56" s="425"/>
      <c r="L56" s="424"/>
      <c r="M56" s="170" t="s">
        <v>184</v>
      </c>
      <c r="N56" s="425"/>
      <c r="O56" s="424"/>
      <c r="P56" s="171" t="s">
        <v>184</v>
      </c>
      <c r="Q56" s="172">
        <f>E56+H56+K56+N56</f>
        <v>0</v>
      </c>
      <c r="R56" s="173">
        <f>Q56*D56</f>
        <v>0</v>
      </c>
      <c r="S56" s="435"/>
      <c r="T56" s="404"/>
    </row>
    <row r="57" spans="1:22" s="61" customFormat="1" ht="23.25" customHeight="1" thickBot="1" x14ac:dyDescent="0.2">
      <c r="A57" s="408"/>
      <c r="B57" s="188"/>
      <c r="C57" s="104" t="s">
        <v>185</v>
      </c>
      <c r="D57" s="102">
        <v>500</v>
      </c>
      <c r="E57" s="398"/>
      <c r="F57" s="399"/>
      <c r="G57" s="175" t="s">
        <v>184</v>
      </c>
      <c r="H57" s="400"/>
      <c r="I57" s="399"/>
      <c r="J57" s="175" t="s">
        <v>184</v>
      </c>
      <c r="K57" s="400"/>
      <c r="L57" s="399"/>
      <c r="M57" s="175" t="s">
        <v>184</v>
      </c>
      <c r="N57" s="400"/>
      <c r="O57" s="399"/>
      <c r="P57" s="176" t="s">
        <v>184</v>
      </c>
      <c r="Q57" s="177">
        <f>E57+H57+K57+N57</f>
        <v>0</v>
      </c>
      <c r="R57" s="178">
        <f>Q57*D57</f>
        <v>0</v>
      </c>
      <c r="S57" s="436"/>
      <c r="T57" s="405"/>
    </row>
    <row r="58" spans="1:22" s="61" customFormat="1" ht="23.25" customHeight="1" thickBot="1" x14ac:dyDescent="0.2">
      <c r="A58" s="315" t="s">
        <v>65</v>
      </c>
      <c r="B58" s="316"/>
      <c r="C58" s="316"/>
      <c r="D58" s="317"/>
      <c r="E58" s="441" t="s">
        <v>60</v>
      </c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3"/>
      <c r="R58" s="79" t="s">
        <v>22</v>
      </c>
      <c r="S58" s="444" t="s">
        <v>56</v>
      </c>
      <c r="T58" s="445"/>
    </row>
    <row r="59" spans="1:22" ht="23.25" customHeight="1" thickBot="1" x14ac:dyDescent="0.2">
      <c r="A59" s="64" t="s">
        <v>111</v>
      </c>
      <c r="B59" s="446" t="s">
        <v>41</v>
      </c>
      <c r="C59" s="337"/>
      <c r="D59" s="65" t="s">
        <v>40</v>
      </c>
      <c r="E59" s="334" t="s">
        <v>6</v>
      </c>
      <c r="F59" s="341"/>
      <c r="G59" s="357"/>
      <c r="H59" s="358" t="s">
        <v>33</v>
      </c>
      <c r="I59" s="341"/>
      <c r="J59" s="357"/>
      <c r="K59" s="358" t="s">
        <v>34</v>
      </c>
      <c r="L59" s="341"/>
      <c r="M59" s="357"/>
      <c r="N59" s="358" t="s">
        <v>35</v>
      </c>
      <c r="O59" s="341"/>
      <c r="P59" s="359"/>
      <c r="Q59" s="245" t="s">
        <v>55</v>
      </c>
      <c r="R59" s="39" t="s">
        <v>38</v>
      </c>
      <c r="S59" s="246" t="s">
        <v>36</v>
      </c>
      <c r="T59" s="249" t="s">
        <v>37</v>
      </c>
    </row>
    <row r="60" spans="1:22" ht="23.25" customHeight="1" x14ac:dyDescent="0.15">
      <c r="A60" s="189"/>
      <c r="B60" s="447" t="s">
        <v>235</v>
      </c>
      <c r="C60" s="448"/>
      <c r="D60" s="110">
        <v>110</v>
      </c>
      <c r="E60" s="384"/>
      <c r="F60" s="385"/>
      <c r="G60" s="386"/>
      <c r="H60" s="387"/>
      <c r="I60" s="385"/>
      <c r="J60" s="386"/>
      <c r="K60" s="387"/>
      <c r="L60" s="385"/>
      <c r="M60" s="386"/>
      <c r="N60" s="387"/>
      <c r="O60" s="385"/>
      <c r="P60" s="388"/>
      <c r="Q60" s="190">
        <f>E60+H60+K60+N60</f>
        <v>0</v>
      </c>
      <c r="R60" s="191">
        <f>Q60*D60</f>
        <v>0</v>
      </c>
      <c r="S60" s="28"/>
      <c r="T60" s="33"/>
    </row>
    <row r="61" spans="1:22" ht="23.25" customHeight="1" x14ac:dyDescent="0.15">
      <c r="A61" s="192"/>
      <c r="B61" s="449" t="s">
        <v>236</v>
      </c>
      <c r="C61" s="450"/>
      <c r="D61" s="74">
        <v>110</v>
      </c>
      <c r="E61" s="305"/>
      <c r="F61" s="306"/>
      <c r="G61" s="307"/>
      <c r="H61" s="308"/>
      <c r="I61" s="306"/>
      <c r="J61" s="307"/>
      <c r="K61" s="308"/>
      <c r="L61" s="306"/>
      <c r="M61" s="307"/>
      <c r="N61" s="308"/>
      <c r="O61" s="306"/>
      <c r="P61" s="309"/>
      <c r="Q61" s="193">
        <f>E61+H61+K61+N61</f>
        <v>0</v>
      </c>
      <c r="R61" s="194">
        <f>Q61*D61</f>
        <v>0</v>
      </c>
      <c r="S61" s="6"/>
      <c r="T61" s="34"/>
    </row>
    <row r="62" spans="1:22" ht="23.25" customHeight="1" x14ac:dyDescent="0.15">
      <c r="A62" s="192"/>
      <c r="B62" s="451" t="s">
        <v>232</v>
      </c>
      <c r="C62" s="452"/>
      <c r="D62" s="212">
        <v>130</v>
      </c>
      <c r="E62" s="305"/>
      <c r="F62" s="306"/>
      <c r="G62" s="307"/>
      <c r="H62" s="308"/>
      <c r="I62" s="306"/>
      <c r="J62" s="307"/>
      <c r="K62" s="308"/>
      <c r="L62" s="306"/>
      <c r="M62" s="307"/>
      <c r="N62" s="308"/>
      <c r="O62" s="306"/>
      <c r="P62" s="309"/>
      <c r="Q62" s="193">
        <f>E62+H62+K62+N62</f>
        <v>0</v>
      </c>
      <c r="R62" s="194">
        <f>Q62*D62</f>
        <v>0</v>
      </c>
      <c r="S62" s="6"/>
      <c r="T62" s="34"/>
    </row>
    <row r="63" spans="1:22" ht="23.25" customHeight="1" x14ac:dyDescent="0.15">
      <c r="A63" s="192"/>
      <c r="B63" s="451" t="s">
        <v>233</v>
      </c>
      <c r="C63" s="452"/>
      <c r="D63" s="212">
        <v>100</v>
      </c>
      <c r="E63" s="305"/>
      <c r="F63" s="306"/>
      <c r="G63" s="307"/>
      <c r="H63" s="308"/>
      <c r="I63" s="306"/>
      <c r="J63" s="307"/>
      <c r="K63" s="308"/>
      <c r="L63" s="306"/>
      <c r="M63" s="307"/>
      <c r="N63" s="308"/>
      <c r="O63" s="306"/>
      <c r="P63" s="309"/>
      <c r="Q63" s="193">
        <f>E63+H63+K63+N63</f>
        <v>0</v>
      </c>
      <c r="R63" s="194">
        <f>Q63*D63</f>
        <v>0</v>
      </c>
      <c r="S63" s="6"/>
      <c r="T63" s="34"/>
    </row>
    <row r="64" spans="1:22" ht="23.25" customHeight="1" x14ac:dyDescent="0.15">
      <c r="A64" s="192"/>
      <c r="B64" s="462"/>
      <c r="C64" s="463"/>
      <c r="D64" s="36"/>
      <c r="E64" s="305"/>
      <c r="F64" s="306"/>
      <c r="G64" s="307"/>
      <c r="H64" s="308"/>
      <c r="I64" s="306"/>
      <c r="J64" s="307"/>
      <c r="K64" s="308"/>
      <c r="L64" s="306"/>
      <c r="M64" s="307"/>
      <c r="N64" s="308"/>
      <c r="O64" s="306"/>
      <c r="P64" s="309"/>
      <c r="Q64" s="250"/>
      <c r="R64" s="251"/>
      <c r="S64" s="6"/>
      <c r="T64" s="34"/>
    </row>
    <row r="65" spans="1:20" s="81" customFormat="1" ht="23.25" customHeight="1" thickBot="1" x14ac:dyDescent="0.2">
      <c r="A65" s="195"/>
      <c r="B65" s="459"/>
      <c r="C65" s="460"/>
      <c r="D65" s="37"/>
      <c r="E65" s="310"/>
      <c r="F65" s="311"/>
      <c r="G65" s="312"/>
      <c r="H65" s="313"/>
      <c r="I65" s="311"/>
      <c r="J65" s="312"/>
      <c r="K65" s="313"/>
      <c r="L65" s="311"/>
      <c r="M65" s="312"/>
      <c r="N65" s="313"/>
      <c r="O65" s="311"/>
      <c r="P65" s="314"/>
      <c r="Q65" s="252"/>
      <c r="R65" s="253"/>
      <c r="S65" s="32"/>
      <c r="T65" s="35"/>
    </row>
    <row r="66" spans="1:20" s="196" customFormat="1" ht="27" customHeight="1" x14ac:dyDescent="0.15">
      <c r="A66" s="461" t="s">
        <v>119</v>
      </c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</row>
    <row r="67" spans="1:20" s="196" customFormat="1" ht="48.75" customHeight="1" x14ac:dyDescent="0.15">
      <c r="A67" s="465" t="s">
        <v>234</v>
      </c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</row>
    <row r="68" spans="1:20" s="196" customFormat="1" ht="27" customHeight="1" x14ac:dyDescent="0.15">
      <c r="A68" s="466" t="s">
        <v>121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</row>
    <row r="69" spans="1:20" s="196" customFormat="1" ht="27" customHeight="1" thickBot="1" x14ac:dyDescent="0.2">
      <c r="A69" s="467" t="s">
        <v>156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</row>
    <row r="70" spans="1:20" ht="28.5" customHeight="1" thickBot="1" x14ac:dyDescent="0.2">
      <c r="A70" s="468" t="s">
        <v>126</v>
      </c>
      <c r="B70" s="469"/>
      <c r="C70" s="470"/>
      <c r="D70" s="334" t="s">
        <v>1</v>
      </c>
      <c r="E70" s="335"/>
      <c r="F70" s="334" t="s">
        <v>127</v>
      </c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35"/>
      <c r="R70" s="334" t="s">
        <v>128</v>
      </c>
      <c r="S70" s="341"/>
      <c r="T70" s="335"/>
    </row>
    <row r="71" spans="1:20" ht="27" customHeight="1" thickBot="1" x14ac:dyDescent="0.2">
      <c r="A71" s="454" t="s">
        <v>131</v>
      </c>
      <c r="B71" s="455"/>
      <c r="C71" s="456"/>
      <c r="D71" s="334" t="s">
        <v>129</v>
      </c>
      <c r="E71" s="335"/>
      <c r="F71" s="457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197" t="s">
        <v>2</v>
      </c>
      <c r="R71" s="334"/>
      <c r="S71" s="341"/>
      <c r="T71" s="335"/>
    </row>
    <row r="72" spans="1:20" ht="10.5" customHeight="1" x14ac:dyDescent="0.15">
      <c r="A72" s="108"/>
      <c r="B72" s="31"/>
      <c r="C72" s="31"/>
      <c r="D72" s="31"/>
      <c r="E72" s="16"/>
      <c r="F72" s="16"/>
      <c r="G72" s="16"/>
      <c r="H72" s="8"/>
      <c r="I72" s="8"/>
      <c r="J72" s="8"/>
      <c r="K72" s="8"/>
      <c r="L72" s="8"/>
      <c r="M72" s="8"/>
      <c r="N72" s="8"/>
      <c r="O72" s="8"/>
      <c r="P72" s="8"/>
      <c r="Q72" s="198"/>
      <c r="R72" s="198"/>
      <c r="S72" s="8"/>
      <c r="T72" s="8"/>
    </row>
    <row r="73" spans="1:20" ht="25.5" customHeight="1" x14ac:dyDescent="0.15">
      <c r="A73" s="464" t="s">
        <v>132</v>
      </c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</row>
    <row r="74" spans="1:20" ht="22.5" customHeight="1" x14ac:dyDescent="0.15">
      <c r="A74" s="247"/>
      <c r="B74" s="453" t="s">
        <v>193</v>
      </c>
      <c r="C74" s="453"/>
      <c r="D74" s="78"/>
      <c r="E74" s="201" t="s">
        <v>46</v>
      </c>
      <c r="F74" s="201"/>
      <c r="G74" s="201"/>
      <c r="H74" s="41" t="s">
        <v>47</v>
      </c>
      <c r="I74" s="41"/>
      <c r="J74" s="41"/>
      <c r="K74" s="78"/>
      <c r="L74" s="78"/>
      <c r="M74" s="78"/>
      <c r="N74" s="78"/>
      <c r="P74" s="29"/>
      <c r="S74" s="29"/>
      <c r="T74" s="29"/>
    </row>
    <row r="75" spans="1:20" ht="21" x14ac:dyDescent="0.15">
      <c r="A75" s="202"/>
      <c r="B75" s="202"/>
      <c r="C75" s="202"/>
      <c r="D75" s="78"/>
      <c r="E75" s="201" t="s">
        <v>48</v>
      </c>
      <c r="F75" s="201"/>
      <c r="G75" s="201"/>
      <c r="H75" s="41" t="s">
        <v>49</v>
      </c>
      <c r="I75" s="41"/>
      <c r="J75" s="41"/>
      <c r="K75" s="78"/>
      <c r="L75" s="78"/>
      <c r="M75" s="78"/>
      <c r="N75" s="78"/>
      <c r="P75" s="29"/>
      <c r="Q75" s="29"/>
      <c r="R75" s="29"/>
      <c r="S75" s="29"/>
      <c r="T75" s="29"/>
    </row>
  </sheetData>
  <mergeCells count="217">
    <mergeCell ref="A73:T73"/>
    <mergeCell ref="B74:C74"/>
    <mergeCell ref="A69:T69"/>
    <mergeCell ref="A70:C70"/>
    <mergeCell ref="D70:E70"/>
    <mergeCell ref="F70:Q70"/>
    <mergeCell ref="R70:T70"/>
    <mergeCell ref="A71:C71"/>
    <mergeCell ref="D71:E71"/>
    <mergeCell ref="F71:P71"/>
    <mergeCell ref="R71:T71"/>
    <mergeCell ref="B63:C63"/>
    <mergeCell ref="A68:T68"/>
    <mergeCell ref="B64:C64"/>
    <mergeCell ref="E64:G64"/>
    <mergeCell ref="H64:J64"/>
    <mergeCell ref="K64:M64"/>
    <mergeCell ref="N64:P64"/>
    <mergeCell ref="B65:C65"/>
    <mergeCell ref="E65:G65"/>
    <mergeCell ref="H65:J65"/>
    <mergeCell ref="K65:M65"/>
    <mergeCell ref="N65:P65"/>
    <mergeCell ref="A66:T66"/>
    <mergeCell ref="A67:T67"/>
    <mergeCell ref="E63:G63"/>
    <mergeCell ref="H63:J63"/>
    <mergeCell ref="K63:M63"/>
    <mergeCell ref="N63:P63"/>
    <mergeCell ref="B61:C61"/>
    <mergeCell ref="E61:G61"/>
    <mergeCell ref="H61:J61"/>
    <mergeCell ref="K61:M61"/>
    <mergeCell ref="N61:P61"/>
    <mergeCell ref="B62:C62"/>
    <mergeCell ref="E62:G62"/>
    <mergeCell ref="H62:J62"/>
    <mergeCell ref="K62:M62"/>
    <mergeCell ref="N62:P62"/>
    <mergeCell ref="A40:T40"/>
    <mergeCell ref="A41:A46"/>
    <mergeCell ref="E41:G46"/>
    <mergeCell ref="H41:J46"/>
    <mergeCell ref="K41:M46"/>
    <mergeCell ref="N41:P46"/>
    <mergeCell ref="K57:L57"/>
    <mergeCell ref="N57:O57"/>
    <mergeCell ref="A58:D58"/>
    <mergeCell ref="E58:Q58"/>
    <mergeCell ref="F48:I48"/>
    <mergeCell ref="L48:O48"/>
    <mergeCell ref="F49:I49"/>
    <mergeCell ref="L49:O49"/>
    <mergeCell ref="F50:I50"/>
    <mergeCell ref="L50:O50"/>
    <mergeCell ref="F51:I51"/>
    <mergeCell ref="L51:O51"/>
    <mergeCell ref="F52:I52"/>
    <mergeCell ref="L52:O52"/>
    <mergeCell ref="E57:F57"/>
    <mergeCell ref="H57:I57"/>
    <mergeCell ref="S58:T58"/>
    <mergeCell ref="K30:M30"/>
    <mergeCell ref="N30:P30"/>
    <mergeCell ref="E31:G31"/>
    <mergeCell ref="H31:J31"/>
    <mergeCell ref="K31:M31"/>
    <mergeCell ref="N31:P31"/>
    <mergeCell ref="E39:F39"/>
    <mergeCell ref="H39:I39"/>
    <mergeCell ref="K39:L39"/>
    <mergeCell ref="N39:O39"/>
    <mergeCell ref="E32:G32"/>
    <mergeCell ref="H32:J32"/>
    <mergeCell ref="K32:M32"/>
    <mergeCell ref="N32:P32"/>
    <mergeCell ref="E33:G33"/>
    <mergeCell ref="H33:J33"/>
    <mergeCell ref="K33:M33"/>
    <mergeCell ref="N33:P33"/>
    <mergeCell ref="F27:I27"/>
    <mergeCell ref="L27:O27"/>
    <mergeCell ref="F28:I28"/>
    <mergeCell ref="L28:O28"/>
    <mergeCell ref="A23:T23"/>
    <mergeCell ref="F24:I24"/>
    <mergeCell ref="L24:O24"/>
    <mergeCell ref="Q24:Q29"/>
    <mergeCell ref="R24:R29"/>
    <mergeCell ref="F25:I25"/>
    <mergeCell ref="L25:O25"/>
    <mergeCell ref="F29:I29"/>
    <mergeCell ref="L29:O29"/>
    <mergeCell ref="A24:A29"/>
    <mergeCell ref="S24:S37"/>
    <mergeCell ref="T24:T29"/>
    <mergeCell ref="A30:A34"/>
    <mergeCell ref="E30:G30"/>
    <mergeCell ref="H30:J30"/>
    <mergeCell ref="T30:T39"/>
    <mergeCell ref="E34:G34"/>
    <mergeCell ref="H34:J34"/>
    <mergeCell ref="K34:M34"/>
    <mergeCell ref="N34:P34"/>
    <mergeCell ref="T21:T22"/>
    <mergeCell ref="E22:F22"/>
    <mergeCell ref="H22:I22"/>
    <mergeCell ref="K22:L22"/>
    <mergeCell ref="N22:O22"/>
    <mergeCell ref="A16:A20"/>
    <mergeCell ref="E16:G16"/>
    <mergeCell ref="H16:J16"/>
    <mergeCell ref="K16:M16"/>
    <mergeCell ref="N16:P16"/>
    <mergeCell ref="T16:T20"/>
    <mergeCell ref="E17:G17"/>
    <mergeCell ref="E19:G19"/>
    <mergeCell ref="E20:G20"/>
    <mergeCell ref="H19:J19"/>
    <mergeCell ref="H20:J20"/>
    <mergeCell ref="K19:M19"/>
    <mergeCell ref="K20:M20"/>
    <mergeCell ref="N19:P19"/>
    <mergeCell ref="N20:P20"/>
    <mergeCell ref="A12:T12"/>
    <mergeCell ref="A13:A14"/>
    <mergeCell ref="E13:G14"/>
    <mergeCell ref="H13:J14"/>
    <mergeCell ref="K13:M14"/>
    <mergeCell ref="N13:P14"/>
    <mergeCell ref="Q13:Q14"/>
    <mergeCell ref="R13:R14"/>
    <mergeCell ref="S13:S22"/>
    <mergeCell ref="H17:J17"/>
    <mergeCell ref="K17:M17"/>
    <mergeCell ref="N17:P17"/>
    <mergeCell ref="E18:G18"/>
    <mergeCell ref="H18:J18"/>
    <mergeCell ref="K18:M18"/>
    <mergeCell ref="N18:P18"/>
    <mergeCell ref="T13:T15"/>
    <mergeCell ref="K15:M15"/>
    <mergeCell ref="N15:P15"/>
    <mergeCell ref="A21:A22"/>
    <mergeCell ref="E21:F21"/>
    <mergeCell ref="H21:I21"/>
    <mergeCell ref="K21:L21"/>
    <mergeCell ref="N21:O21"/>
    <mergeCell ref="A8:T8"/>
    <mergeCell ref="A9:T9"/>
    <mergeCell ref="A10:A11"/>
    <mergeCell ref="C10:C11"/>
    <mergeCell ref="D10:D11"/>
    <mergeCell ref="E10:Q10"/>
    <mergeCell ref="S10:T10"/>
    <mergeCell ref="E11:G11"/>
    <mergeCell ref="H11:J11"/>
    <mergeCell ref="K11:M11"/>
    <mergeCell ref="N11:P11"/>
    <mergeCell ref="B4:C4"/>
    <mergeCell ref="D4:E4"/>
    <mergeCell ref="F4:R4"/>
    <mergeCell ref="S4:T4"/>
    <mergeCell ref="A6:T6"/>
    <mergeCell ref="A7:T7"/>
    <mergeCell ref="A1:T1"/>
    <mergeCell ref="B2:C2"/>
    <mergeCell ref="E2:G2"/>
    <mergeCell ref="B3:C3"/>
    <mergeCell ref="D3:E3"/>
    <mergeCell ref="F3:M3"/>
    <mergeCell ref="O3:R3"/>
    <mergeCell ref="A35:A39"/>
    <mergeCell ref="E35:G37"/>
    <mergeCell ref="H35:J37"/>
    <mergeCell ref="K35:M37"/>
    <mergeCell ref="N35:P37"/>
    <mergeCell ref="Q35:Q37"/>
    <mergeCell ref="R35:R37"/>
    <mergeCell ref="E38:F38"/>
    <mergeCell ref="H38:I38"/>
    <mergeCell ref="K38:L38"/>
    <mergeCell ref="N38:O38"/>
    <mergeCell ref="F26:I26"/>
    <mergeCell ref="L26:O26"/>
    <mergeCell ref="Q41:Q46"/>
    <mergeCell ref="R41:R46"/>
    <mergeCell ref="S41:S57"/>
    <mergeCell ref="T41:T46"/>
    <mergeCell ref="A47:A52"/>
    <mergeCell ref="F47:I47"/>
    <mergeCell ref="L47:O47"/>
    <mergeCell ref="Q47:Q52"/>
    <mergeCell ref="R47:R52"/>
    <mergeCell ref="T47:T52"/>
    <mergeCell ref="A53:A57"/>
    <mergeCell ref="E53:G55"/>
    <mergeCell ref="H53:J55"/>
    <mergeCell ref="K53:M55"/>
    <mergeCell ref="N53:P55"/>
    <mergeCell ref="Q53:Q55"/>
    <mergeCell ref="R53:R55"/>
    <mergeCell ref="T53:T57"/>
    <mergeCell ref="E56:F56"/>
    <mergeCell ref="H56:I56"/>
    <mergeCell ref="K56:L56"/>
    <mergeCell ref="N56:O56"/>
    <mergeCell ref="B59:C59"/>
    <mergeCell ref="E59:G59"/>
    <mergeCell ref="H59:J59"/>
    <mergeCell ref="K59:M59"/>
    <mergeCell ref="N59:P59"/>
    <mergeCell ref="B60:C60"/>
    <mergeCell ref="E60:G60"/>
    <mergeCell ref="H60:J60"/>
    <mergeCell ref="K60:M60"/>
    <mergeCell ref="N60:P60"/>
  </mergeCells>
  <phoneticPr fontId="2"/>
  <conditionalFormatting sqref="E2:G2">
    <cfRule type="containsBlanks" dxfId="1" priority="2" stopIfTrue="1">
      <formula>LEN(TRIM(E2))=0</formula>
    </cfRule>
  </conditionalFormatting>
  <conditionalFormatting sqref="S3">
    <cfRule type="containsBlanks" dxfId="0" priority="1" stopIfTrue="1">
      <formula>LEN(TRIM(S3))=0</formula>
    </cfRule>
  </conditionalFormatting>
  <pageMargins left="0.51181102362204722" right="0" top="0.15748031496062992" bottom="0.35433070866141736" header="0.31496062992125984" footer="0.31496062992125984"/>
  <pageSetup paperSize="9" scale="47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N53"/>
  <sheetViews>
    <sheetView showZeros="0" view="pageBreakPreview" zoomScale="115" zoomScaleNormal="100" zoomScaleSheetLayoutView="115" workbookViewId="0">
      <selection sqref="A1:L1"/>
    </sheetView>
  </sheetViews>
  <sheetFormatPr defaultRowHeight="13.5" x14ac:dyDescent="0.15"/>
  <cols>
    <col min="1" max="1" width="16.625" style="26" customWidth="1"/>
    <col min="2" max="2" width="21.25" style="21" bestFit="1" customWidth="1"/>
    <col min="3" max="3" width="4.375" style="21" customWidth="1"/>
    <col min="4" max="4" width="5.125" style="26" customWidth="1"/>
    <col min="5" max="6" width="3.375" style="21" customWidth="1"/>
    <col min="7" max="7" width="7.125" style="21" bestFit="1" customWidth="1"/>
    <col min="8" max="8" width="8.75" style="21" customWidth="1"/>
    <col min="9" max="9" width="11.375" style="21" customWidth="1"/>
    <col min="10" max="12" width="7.625" style="21" customWidth="1"/>
    <col min="13" max="16384" width="9" style="21"/>
  </cols>
  <sheetData>
    <row r="1" spans="1:14" ht="24.75" customHeight="1" x14ac:dyDescent="0.15">
      <c r="A1" s="471" t="s">
        <v>265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4" ht="17.25" customHeight="1" x14ac:dyDescent="0.15">
      <c r="A2" s="24"/>
      <c r="B2" s="24"/>
      <c r="D2" s="24"/>
      <c r="E2" s="24"/>
      <c r="F2" s="24"/>
      <c r="G2" s="55"/>
      <c r="H2" s="516" t="s">
        <v>114</v>
      </c>
      <c r="I2" s="516"/>
      <c r="J2" s="516"/>
      <c r="K2" s="516"/>
      <c r="L2" s="516"/>
    </row>
    <row r="3" spans="1:14" ht="17.25" customHeight="1" thickBot="1" x14ac:dyDescent="0.2">
      <c r="A3" s="25"/>
      <c r="B3" s="25"/>
      <c r="C3" s="25"/>
      <c r="D3" s="25"/>
      <c r="E3" s="25"/>
      <c r="F3" s="25"/>
      <c r="G3" s="25"/>
      <c r="H3" s="517"/>
      <c r="I3" s="517"/>
      <c r="J3" s="517"/>
      <c r="K3" s="517"/>
      <c r="L3" s="517"/>
    </row>
    <row r="4" spans="1:14" x14ac:dyDescent="0.15">
      <c r="A4" s="523" t="s">
        <v>19</v>
      </c>
      <c r="B4" s="524" t="str">
        <f>'１日目（様式５） '!B3:C3</f>
        <v>○○学校</v>
      </c>
      <c r="C4" s="525"/>
      <c r="D4" s="525"/>
      <c r="E4" s="525"/>
      <c r="F4" s="526"/>
      <c r="G4" s="529" t="s">
        <v>78</v>
      </c>
      <c r="H4" s="530"/>
      <c r="I4" s="530"/>
      <c r="J4" s="533" t="s">
        <v>66</v>
      </c>
      <c r="K4" s="534"/>
      <c r="L4" s="535"/>
    </row>
    <row r="5" spans="1:14" ht="12" customHeight="1" x14ac:dyDescent="0.15">
      <c r="A5" s="511"/>
      <c r="B5" s="527"/>
      <c r="C5" s="507"/>
      <c r="D5" s="507"/>
      <c r="E5" s="507"/>
      <c r="F5" s="528"/>
      <c r="G5" s="531" t="str">
        <f>'１日目（様式５） '!F4</f>
        <v>○○○-○○○-○○○○</v>
      </c>
      <c r="H5" s="532"/>
      <c r="I5" s="532"/>
      <c r="J5" s="536" t="str">
        <f>食事教材注文について!B8</f>
        <v>やませみたろう</v>
      </c>
      <c r="K5" s="537"/>
      <c r="L5" s="538"/>
    </row>
    <row r="6" spans="1:14" ht="19.5" customHeight="1" thickBot="1" x14ac:dyDescent="0.2">
      <c r="A6" s="4" t="s">
        <v>0</v>
      </c>
      <c r="B6" s="243">
        <f>食事教材注文について!B14</f>
        <v>45027</v>
      </c>
      <c r="C6" s="242" t="s">
        <v>224</v>
      </c>
      <c r="D6" s="522">
        <f>食事教材注文について!D14</f>
        <v>45028</v>
      </c>
      <c r="E6" s="522"/>
      <c r="F6" s="522"/>
      <c r="G6" s="522"/>
      <c r="H6" s="522"/>
      <c r="I6" s="240"/>
      <c r="J6" s="240"/>
      <c r="K6" s="240"/>
      <c r="L6" s="241"/>
      <c r="M6" s="239"/>
      <c r="N6" s="239"/>
    </row>
    <row r="7" spans="1:14" ht="12" customHeight="1" thickBot="1" x14ac:dyDescent="0.2">
      <c r="A7" s="507"/>
      <c r="B7" s="507"/>
      <c r="C7" s="507"/>
      <c r="D7" s="507"/>
      <c r="E7" s="507"/>
      <c r="F7" s="507"/>
      <c r="G7" s="507"/>
      <c r="H7" s="507"/>
      <c r="I7" s="507"/>
      <c r="J7" s="507"/>
    </row>
    <row r="8" spans="1:14" s="26" customFormat="1" ht="18" customHeight="1" thickBot="1" x14ac:dyDescent="0.2">
      <c r="A8" s="83" t="s">
        <v>20</v>
      </c>
      <c r="B8" s="508" t="s">
        <v>21</v>
      </c>
      <c r="C8" s="508"/>
      <c r="D8" s="509"/>
      <c r="E8" s="501" t="s">
        <v>4</v>
      </c>
      <c r="F8" s="501"/>
      <c r="G8" s="266" t="s">
        <v>266</v>
      </c>
      <c r="H8" s="5" t="s">
        <v>5</v>
      </c>
      <c r="I8" s="5" t="s">
        <v>22</v>
      </c>
      <c r="J8" s="518" t="s">
        <v>23</v>
      </c>
      <c r="K8" s="518"/>
      <c r="L8" s="519"/>
    </row>
    <row r="9" spans="1:14" ht="21" customHeight="1" thickBot="1" x14ac:dyDescent="0.2">
      <c r="A9" s="53" t="s">
        <v>103</v>
      </c>
      <c r="B9" s="109" t="s">
        <v>104</v>
      </c>
      <c r="C9" s="52"/>
      <c r="D9" s="84"/>
      <c r="E9" s="85">
        <v>1</v>
      </c>
      <c r="F9" s="86" t="s">
        <v>2</v>
      </c>
      <c r="G9" s="87">
        <v>4400</v>
      </c>
      <c r="H9" s="256"/>
      <c r="I9" s="88">
        <f>G9*H9</f>
        <v>0</v>
      </c>
      <c r="J9" s="520" t="s">
        <v>68</v>
      </c>
      <c r="K9" s="520"/>
      <c r="L9" s="521"/>
    </row>
    <row r="10" spans="1:14" ht="21" customHeight="1" thickBot="1" x14ac:dyDescent="0.2">
      <c r="A10" s="53" t="s">
        <v>105</v>
      </c>
      <c r="B10" s="109" t="s">
        <v>106</v>
      </c>
      <c r="C10" s="52"/>
      <c r="D10" s="84"/>
      <c r="E10" s="85">
        <v>1</v>
      </c>
      <c r="F10" s="86" t="s">
        <v>2</v>
      </c>
      <c r="G10" s="87">
        <v>270</v>
      </c>
      <c r="H10" s="256"/>
      <c r="I10" s="88">
        <f t="shared" ref="I10:I39" si="0">G10*H10</f>
        <v>0</v>
      </c>
      <c r="J10" s="513" t="s">
        <v>75</v>
      </c>
      <c r="K10" s="513"/>
      <c r="L10" s="514"/>
    </row>
    <row r="11" spans="1:14" ht="17.25" customHeight="1" x14ac:dyDescent="0.15">
      <c r="A11" s="510" t="s">
        <v>69</v>
      </c>
      <c r="B11" s="120" t="s">
        <v>29</v>
      </c>
      <c r="C11" s="120">
        <v>3</v>
      </c>
      <c r="D11" s="121" t="s">
        <v>24</v>
      </c>
      <c r="E11" s="122">
        <v>1</v>
      </c>
      <c r="F11" s="123" t="s">
        <v>7</v>
      </c>
      <c r="G11" s="124">
        <v>460</v>
      </c>
      <c r="H11" s="257"/>
      <c r="I11" s="94">
        <f t="shared" si="0"/>
        <v>0</v>
      </c>
      <c r="J11" s="474" t="s">
        <v>25</v>
      </c>
      <c r="K11" s="474"/>
      <c r="L11" s="475"/>
    </row>
    <row r="12" spans="1:14" ht="17.25" customHeight="1" x14ac:dyDescent="0.15">
      <c r="A12" s="511"/>
      <c r="B12" s="125" t="s">
        <v>79</v>
      </c>
      <c r="C12" s="125">
        <v>1</v>
      </c>
      <c r="D12" s="126" t="s">
        <v>24</v>
      </c>
      <c r="E12" s="127">
        <v>1</v>
      </c>
      <c r="F12" s="128" t="s">
        <v>8</v>
      </c>
      <c r="G12" s="129">
        <v>320</v>
      </c>
      <c r="H12" s="258"/>
      <c r="I12" s="90">
        <f t="shared" si="0"/>
        <v>0</v>
      </c>
      <c r="J12" s="477" t="s">
        <v>70</v>
      </c>
      <c r="K12" s="477"/>
      <c r="L12" s="478"/>
    </row>
    <row r="13" spans="1:14" ht="17.25" customHeight="1" x14ac:dyDescent="0.15">
      <c r="A13" s="511"/>
      <c r="B13" s="125" t="s">
        <v>80</v>
      </c>
      <c r="C13" s="125">
        <v>1</v>
      </c>
      <c r="D13" s="126" t="s">
        <v>24</v>
      </c>
      <c r="E13" s="127">
        <v>1</v>
      </c>
      <c r="F13" s="128" t="s">
        <v>8</v>
      </c>
      <c r="G13" s="129">
        <v>100</v>
      </c>
      <c r="H13" s="258"/>
      <c r="I13" s="90">
        <f t="shared" si="0"/>
        <v>0</v>
      </c>
      <c r="J13" s="477"/>
      <c r="K13" s="477"/>
      <c r="L13" s="478"/>
    </row>
    <row r="14" spans="1:14" ht="17.25" customHeight="1" x14ac:dyDescent="0.15">
      <c r="A14" s="511"/>
      <c r="B14" s="125" t="s">
        <v>10</v>
      </c>
      <c r="C14" s="125">
        <v>1</v>
      </c>
      <c r="D14" s="126" t="s">
        <v>24</v>
      </c>
      <c r="E14" s="127">
        <v>1</v>
      </c>
      <c r="F14" s="128" t="s">
        <v>8</v>
      </c>
      <c r="G14" s="129">
        <v>120</v>
      </c>
      <c r="H14" s="258"/>
      <c r="I14" s="90">
        <f t="shared" si="0"/>
        <v>0</v>
      </c>
      <c r="J14" s="477"/>
      <c r="K14" s="477"/>
      <c r="L14" s="478"/>
    </row>
    <row r="15" spans="1:14" ht="17.25" customHeight="1" thickBot="1" x14ac:dyDescent="0.2">
      <c r="A15" s="512"/>
      <c r="B15" s="130" t="s">
        <v>30</v>
      </c>
      <c r="C15" s="130">
        <v>1</v>
      </c>
      <c r="D15" s="131" t="s">
        <v>24</v>
      </c>
      <c r="E15" s="132">
        <v>1</v>
      </c>
      <c r="F15" s="133" t="s">
        <v>2</v>
      </c>
      <c r="G15" s="134">
        <v>60</v>
      </c>
      <c r="H15" s="259"/>
      <c r="I15" s="91">
        <f t="shared" si="0"/>
        <v>0</v>
      </c>
      <c r="J15" s="505"/>
      <c r="K15" s="505"/>
      <c r="L15" s="506"/>
    </row>
    <row r="16" spans="1:14" ht="17.25" customHeight="1" x14ac:dyDescent="0.15">
      <c r="A16" s="515" t="s">
        <v>71</v>
      </c>
      <c r="B16" s="135" t="s">
        <v>81</v>
      </c>
      <c r="C16" s="135">
        <v>3</v>
      </c>
      <c r="D16" s="136" t="s">
        <v>24</v>
      </c>
      <c r="E16" s="137">
        <v>1</v>
      </c>
      <c r="F16" s="138" t="s">
        <v>7</v>
      </c>
      <c r="G16" s="139">
        <v>390</v>
      </c>
      <c r="H16" s="260"/>
      <c r="I16" s="94">
        <f t="shared" si="0"/>
        <v>0</v>
      </c>
      <c r="J16" s="474" t="s">
        <v>25</v>
      </c>
      <c r="K16" s="474"/>
      <c r="L16" s="475"/>
    </row>
    <row r="17" spans="1:12" ht="17.25" customHeight="1" x14ac:dyDescent="0.15">
      <c r="A17" s="511"/>
      <c r="B17" s="125" t="s">
        <v>53</v>
      </c>
      <c r="C17" s="125">
        <v>6</v>
      </c>
      <c r="D17" s="126" t="s">
        <v>24</v>
      </c>
      <c r="E17" s="127">
        <v>1</v>
      </c>
      <c r="F17" s="128" t="s">
        <v>7</v>
      </c>
      <c r="G17" s="129">
        <v>100</v>
      </c>
      <c r="H17" s="258"/>
      <c r="I17" s="90">
        <f t="shared" si="0"/>
        <v>0</v>
      </c>
      <c r="J17" s="477"/>
      <c r="K17" s="477"/>
      <c r="L17" s="478"/>
    </row>
    <row r="18" spans="1:12" ht="17.25" customHeight="1" x14ac:dyDescent="0.15">
      <c r="A18" s="511"/>
      <c r="B18" s="125" t="s">
        <v>54</v>
      </c>
      <c r="C18" s="125">
        <v>6</v>
      </c>
      <c r="D18" s="126" t="s">
        <v>24</v>
      </c>
      <c r="E18" s="127">
        <v>1</v>
      </c>
      <c r="F18" s="128" t="s">
        <v>8</v>
      </c>
      <c r="G18" s="129">
        <v>320</v>
      </c>
      <c r="H18" s="258"/>
      <c r="I18" s="90">
        <f t="shared" si="0"/>
        <v>0</v>
      </c>
      <c r="J18" s="477"/>
      <c r="K18" s="477"/>
      <c r="L18" s="478"/>
    </row>
    <row r="19" spans="1:12" ht="17.25" customHeight="1" x14ac:dyDescent="0.15">
      <c r="A19" s="511"/>
      <c r="B19" s="125" t="s">
        <v>82</v>
      </c>
      <c r="C19" s="125">
        <v>6</v>
      </c>
      <c r="D19" s="126" t="s">
        <v>24</v>
      </c>
      <c r="E19" s="127">
        <v>1</v>
      </c>
      <c r="F19" s="128" t="s">
        <v>8</v>
      </c>
      <c r="G19" s="129">
        <v>260</v>
      </c>
      <c r="H19" s="258"/>
      <c r="I19" s="90">
        <f t="shared" si="0"/>
        <v>0</v>
      </c>
      <c r="J19" s="477" t="s">
        <v>72</v>
      </c>
      <c r="K19" s="477"/>
      <c r="L19" s="478"/>
    </row>
    <row r="20" spans="1:12" ht="17.25" customHeight="1" thickBot="1" x14ac:dyDescent="0.2">
      <c r="A20" s="512"/>
      <c r="B20" s="130" t="s">
        <v>31</v>
      </c>
      <c r="C20" s="130">
        <v>2</v>
      </c>
      <c r="D20" s="131" t="s">
        <v>24</v>
      </c>
      <c r="E20" s="132">
        <v>1</v>
      </c>
      <c r="F20" s="133" t="s">
        <v>7</v>
      </c>
      <c r="G20" s="134">
        <v>150</v>
      </c>
      <c r="H20" s="259"/>
      <c r="I20" s="91">
        <f t="shared" si="0"/>
        <v>0</v>
      </c>
      <c r="J20" s="472" t="s">
        <v>73</v>
      </c>
      <c r="K20" s="472"/>
      <c r="L20" s="473"/>
    </row>
    <row r="21" spans="1:12" ht="17.25" customHeight="1" x14ac:dyDescent="0.15">
      <c r="A21" s="545" t="s">
        <v>152</v>
      </c>
      <c r="B21" s="135" t="s">
        <v>32</v>
      </c>
      <c r="C21" s="135">
        <v>3</v>
      </c>
      <c r="D21" s="136" t="s">
        <v>24</v>
      </c>
      <c r="E21" s="137">
        <v>1</v>
      </c>
      <c r="F21" s="138" t="s">
        <v>7</v>
      </c>
      <c r="G21" s="139">
        <v>390</v>
      </c>
      <c r="H21" s="260">
        <v>2</v>
      </c>
      <c r="I21" s="94">
        <f t="shared" si="0"/>
        <v>780</v>
      </c>
      <c r="J21" s="474" t="s">
        <v>25</v>
      </c>
      <c r="K21" s="474"/>
      <c r="L21" s="475"/>
    </row>
    <row r="22" spans="1:12" ht="17.25" customHeight="1" x14ac:dyDescent="0.15">
      <c r="A22" s="546"/>
      <c r="B22" s="125" t="s">
        <v>53</v>
      </c>
      <c r="C22" s="125">
        <v>6</v>
      </c>
      <c r="D22" s="126" t="s">
        <v>24</v>
      </c>
      <c r="E22" s="127">
        <v>1</v>
      </c>
      <c r="F22" s="128" t="s">
        <v>7</v>
      </c>
      <c r="G22" s="129">
        <v>100</v>
      </c>
      <c r="H22" s="258">
        <v>1</v>
      </c>
      <c r="I22" s="90">
        <f t="shared" si="0"/>
        <v>100</v>
      </c>
      <c r="J22" s="477"/>
      <c r="K22" s="477"/>
      <c r="L22" s="478"/>
    </row>
    <row r="23" spans="1:12" ht="17.25" customHeight="1" x14ac:dyDescent="0.15">
      <c r="A23" s="546"/>
      <c r="B23" s="125" t="s">
        <v>83</v>
      </c>
      <c r="C23" s="125">
        <v>2</v>
      </c>
      <c r="D23" s="126" t="s">
        <v>24</v>
      </c>
      <c r="E23" s="127">
        <v>1</v>
      </c>
      <c r="F23" s="128" t="s">
        <v>7</v>
      </c>
      <c r="G23" s="129">
        <v>350</v>
      </c>
      <c r="H23" s="258">
        <v>2</v>
      </c>
      <c r="I23" s="90">
        <f t="shared" si="0"/>
        <v>700</v>
      </c>
      <c r="J23" s="477" t="s">
        <v>84</v>
      </c>
      <c r="K23" s="477"/>
      <c r="L23" s="478"/>
    </row>
    <row r="24" spans="1:12" ht="17.25" customHeight="1" x14ac:dyDescent="0.15">
      <c r="A24" s="546"/>
      <c r="B24" s="125" t="s">
        <v>31</v>
      </c>
      <c r="C24" s="125">
        <v>3</v>
      </c>
      <c r="D24" s="126" t="s">
        <v>24</v>
      </c>
      <c r="E24" s="127">
        <v>1</v>
      </c>
      <c r="F24" s="128" t="s">
        <v>7</v>
      </c>
      <c r="G24" s="129">
        <v>150</v>
      </c>
      <c r="H24" s="258">
        <v>2</v>
      </c>
      <c r="I24" s="90">
        <f t="shared" si="0"/>
        <v>300</v>
      </c>
      <c r="J24" s="477" t="s">
        <v>84</v>
      </c>
      <c r="K24" s="477"/>
      <c r="L24" s="478"/>
    </row>
    <row r="25" spans="1:12" s="27" customFormat="1" ht="17.25" customHeight="1" thickBot="1" x14ac:dyDescent="0.2">
      <c r="A25" s="547"/>
      <c r="B25" s="140" t="s">
        <v>133</v>
      </c>
      <c r="C25" s="141">
        <v>5</v>
      </c>
      <c r="D25" s="142" t="s">
        <v>26</v>
      </c>
      <c r="E25" s="143">
        <v>1</v>
      </c>
      <c r="F25" s="144" t="s">
        <v>7</v>
      </c>
      <c r="G25" s="145">
        <v>650</v>
      </c>
      <c r="H25" s="261"/>
      <c r="I25" s="91">
        <f t="shared" si="0"/>
        <v>0</v>
      </c>
      <c r="J25" s="472" t="s">
        <v>52</v>
      </c>
      <c r="K25" s="472"/>
      <c r="L25" s="473"/>
    </row>
    <row r="26" spans="1:12" ht="17.25" customHeight="1" x14ac:dyDescent="0.15">
      <c r="A26" s="515" t="s">
        <v>74</v>
      </c>
      <c r="B26" s="135" t="s">
        <v>32</v>
      </c>
      <c r="C26" s="135">
        <v>3</v>
      </c>
      <c r="D26" s="136" t="s">
        <v>24</v>
      </c>
      <c r="E26" s="137">
        <v>1</v>
      </c>
      <c r="F26" s="138" t="s">
        <v>7</v>
      </c>
      <c r="G26" s="139">
        <v>390</v>
      </c>
      <c r="H26" s="260"/>
      <c r="I26" s="94">
        <f t="shared" si="0"/>
        <v>0</v>
      </c>
      <c r="J26" s="474" t="s">
        <v>25</v>
      </c>
      <c r="K26" s="474"/>
      <c r="L26" s="475"/>
    </row>
    <row r="27" spans="1:12" ht="17.25" customHeight="1" x14ac:dyDescent="0.15">
      <c r="A27" s="511"/>
      <c r="B27" s="125" t="s">
        <v>53</v>
      </c>
      <c r="C27" s="125">
        <v>6</v>
      </c>
      <c r="D27" s="126" t="s">
        <v>24</v>
      </c>
      <c r="E27" s="127">
        <v>1</v>
      </c>
      <c r="F27" s="128" t="s">
        <v>7</v>
      </c>
      <c r="G27" s="129">
        <v>100</v>
      </c>
      <c r="H27" s="258"/>
      <c r="I27" s="90">
        <f t="shared" si="0"/>
        <v>0</v>
      </c>
      <c r="J27" s="477"/>
      <c r="K27" s="477"/>
      <c r="L27" s="478"/>
    </row>
    <row r="28" spans="1:12" ht="17.25" customHeight="1" x14ac:dyDescent="0.15">
      <c r="A28" s="511"/>
      <c r="B28" s="125" t="s">
        <v>85</v>
      </c>
      <c r="C28" s="125">
        <v>6</v>
      </c>
      <c r="D28" s="126" t="s">
        <v>24</v>
      </c>
      <c r="E28" s="127">
        <v>1</v>
      </c>
      <c r="F28" s="128" t="s">
        <v>18</v>
      </c>
      <c r="G28" s="129">
        <v>270</v>
      </c>
      <c r="H28" s="258"/>
      <c r="I28" s="90">
        <f t="shared" si="0"/>
        <v>0</v>
      </c>
      <c r="J28" s="477"/>
      <c r="K28" s="477"/>
      <c r="L28" s="478"/>
    </row>
    <row r="29" spans="1:12" ht="17.25" customHeight="1" x14ac:dyDescent="0.15">
      <c r="A29" s="511"/>
      <c r="B29" s="125" t="s">
        <v>31</v>
      </c>
      <c r="C29" s="125">
        <v>6</v>
      </c>
      <c r="D29" s="126" t="s">
        <v>24</v>
      </c>
      <c r="E29" s="127">
        <v>1</v>
      </c>
      <c r="F29" s="128" t="s">
        <v>7</v>
      </c>
      <c r="G29" s="129">
        <v>150</v>
      </c>
      <c r="H29" s="258"/>
      <c r="I29" s="90">
        <f t="shared" si="0"/>
        <v>0</v>
      </c>
      <c r="J29" s="477"/>
      <c r="K29" s="477"/>
      <c r="L29" s="478"/>
    </row>
    <row r="30" spans="1:12" ht="17.25" customHeight="1" x14ac:dyDescent="0.15">
      <c r="A30" s="548"/>
      <c r="B30" s="146" t="s">
        <v>134</v>
      </c>
      <c r="C30" s="125">
        <v>1</v>
      </c>
      <c r="D30" s="126" t="s">
        <v>24</v>
      </c>
      <c r="E30" s="127">
        <v>1</v>
      </c>
      <c r="F30" s="128" t="s">
        <v>7</v>
      </c>
      <c r="G30" s="129">
        <v>130</v>
      </c>
      <c r="H30" s="258"/>
      <c r="I30" s="90">
        <f t="shared" si="0"/>
        <v>0</v>
      </c>
      <c r="J30" s="477"/>
      <c r="K30" s="477"/>
      <c r="L30" s="478"/>
    </row>
    <row r="31" spans="1:12" ht="17.25" customHeight="1" thickBot="1" x14ac:dyDescent="0.2">
      <c r="A31" s="548"/>
      <c r="B31" s="148" t="s">
        <v>54</v>
      </c>
      <c r="C31" s="130">
        <v>6</v>
      </c>
      <c r="D31" s="131" t="s">
        <v>24</v>
      </c>
      <c r="E31" s="132">
        <v>1</v>
      </c>
      <c r="F31" s="133" t="s">
        <v>8</v>
      </c>
      <c r="G31" s="134">
        <v>320</v>
      </c>
      <c r="H31" s="259"/>
      <c r="I31" s="91">
        <f t="shared" si="0"/>
        <v>0</v>
      </c>
      <c r="J31" s="472"/>
      <c r="K31" s="472"/>
      <c r="L31" s="473"/>
    </row>
    <row r="32" spans="1:12" ht="17.25" customHeight="1" x14ac:dyDescent="0.15">
      <c r="A32" s="545" t="s">
        <v>76</v>
      </c>
      <c r="B32" s="147" t="s">
        <v>135</v>
      </c>
      <c r="C32" s="120">
        <v>3</v>
      </c>
      <c r="D32" s="121" t="s">
        <v>24</v>
      </c>
      <c r="E32" s="122">
        <v>1</v>
      </c>
      <c r="F32" s="123" t="s">
        <v>7</v>
      </c>
      <c r="G32" s="124">
        <v>390</v>
      </c>
      <c r="H32" s="257"/>
      <c r="I32" s="94">
        <f t="shared" si="0"/>
        <v>0</v>
      </c>
      <c r="J32" s="474" t="s">
        <v>25</v>
      </c>
      <c r="K32" s="474"/>
      <c r="L32" s="475"/>
    </row>
    <row r="33" spans="1:13" ht="17.25" customHeight="1" x14ac:dyDescent="0.15">
      <c r="A33" s="546"/>
      <c r="B33" s="147" t="s">
        <v>136</v>
      </c>
      <c r="C33" s="120">
        <v>6</v>
      </c>
      <c r="D33" s="121" t="s">
        <v>24</v>
      </c>
      <c r="E33" s="127">
        <v>1</v>
      </c>
      <c r="F33" s="128" t="s">
        <v>7</v>
      </c>
      <c r="G33" s="129">
        <v>100</v>
      </c>
      <c r="H33" s="257"/>
      <c r="I33" s="90">
        <f t="shared" si="0"/>
        <v>0</v>
      </c>
      <c r="J33" s="477"/>
      <c r="K33" s="477"/>
      <c r="L33" s="478"/>
    </row>
    <row r="34" spans="1:13" ht="17.25" customHeight="1" x14ac:dyDescent="0.15">
      <c r="A34" s="546"/>
      <c r="B34" s="147" t="s">
        <v>137</v>
      </c>
      <c r="C34" s="120">
        <v>2</v>
      </c>
      <c r="D34" s="121" t="s">
        <v>24</v>
      </c>
      <c r="E34" s="127">
        <v>1</v>
      </c>
      <c r="F34" s="128" t="s">
        <v>7</v>
      </c>
      <c r="G34" s="124">
        <v>350</v>
      </c>
      <c r="H34" s="257"/>
      <c r="I34" s="90">
        <f t="shared" si="0"/>
        <v>0</v>
      </c>
      <c r="J34" s="477" t="s">
        <v>84</v>
      </c>
      <c r="K34" s="477"/>
      <c r="L34" s="478"/>
    </row>
    <row r="35" spans="1:13" ht="17.25" customHeight="1" x14ac:dyDescent="0.15">
      <c r="A35" s="546"/>
      <c r="B35" s="147" t="s">
        <v>31</v>
      </c>
      <c r="C35" s="120">
        <v>4</v>
      </c>
      <c r="D35" s="126" t="s">
        <v>24</v>
      </c>
      <c r="E35" s="127">
        <v>1</v>
      </c>
      <c r="F35" s="128" t="s">
        <v>7</v>
      </c>
      <c r="G35" s="129">
        <v>150</v>
      </c>
      <c r="H35" s="257"/>
      <c r="I35" s="90">
        <f t="shared" si="0"/>
        <v>0</v>
      </c>
      <c r="J35" s="477" t="s">
        <v>84</v>
      </c>
      <c r="K35" s="477"/>
      <c r="L35" s="478"/>
    </row>
    <row r="36" spans="1:13" ht="17.25" customHeight="1" thickBot="1" x14ac:dyDescent="0.2">
      <c r="A36" s="547"/>
      <c r="B36" s="147" t="s">
        <v>138</v>
      </c>
      <c r="C36" s="120">
        <v>5</v>
      </c>
      <c r="D36" s="126" t="s">
        <v>24</v>
      </c>
      <c r="E36" s="127">
        <v>1</v>
      </c>
      <c r="F36" s="128" t="s">
        <v>7</v>
      </c>
      <c r="G36" s="145">
        <v>650</v>
      </c>
      <c r="H36" s="257"/>
      <c r="I36" s="91">
        <f t="shared" si="0"/>
        <v>0</v>
      </c>
      <c r="J36" s="472" t="s">
        <v>52</v>
      </c>
      <c r="K36" s="472"/>
      <c r="L36" s="473"/>
    </row>
    <row r="37" spans="1:13" ht="17.25" customHeight="1" x14ac:dyDescent="0.15">
      <c r="A37" s="523" t="s">
        <v>27</v>
      </c>
      <c r="B37" s="19" t="s">
        <v>95</v>
      </c>
      <c r="C37" s="19"/>
      <c r="D37" s="23"/>
      <c r="E37" s="92">
        <v>1</v>
      </c>
      <c r="F37" s="93" t="s">
        <v>9</v>
      </c>
      <c r="G37" s="94">
        <v>500</v>
      </c>
      <c r="H37" s="260"/>
      <c r="I37" s="94">
        <f t="shared" si="0"/>
        <v>0</v>
      </c>
      <c r="J37" s="479" t="s">
        <v>96</v>
      </c>
      <c r="K37" s="479"/>
      <c r="L37" s="480"/>
    </row>
    <row r="38" spans="1:13" ht="17.25" customHeight="1" x14ac:dyDescent="0.15">
      <c r="A38" s="549"/>
      <c r="B38" s="54" t="s">
        <v>97</v>
      </c>
      <c r="C38" s="18"/>
      <c r="D38" s="22"/>
      <c r="E38" s="95">
        <v>1</v>
      </c>
      <c r="F38" s="17" t="s">
        <v>98</v>
      </c>
      <c r="G38" s="90">
        <v>100</v>
      </c>
      <c r="H38" s="258"/>
      <c r="I38" s="90">
        <f t="shared" si="0"/>
        <v>0</v>
      </c>
      <c r="J38" s="477"/>
      <c r="K38" s="477"/>
      <c r="L38" s="478"/>
    </row>
    <row r="39" spans="1:13" ht="17.25" customHeight="1" x14ac:dyDescent="0.15">
      <c r="A39" s="549"/>
      <c r="B39" s="54" t="s">
        <v>99</v>
      </c>
      <c r="C39" s="18"/>
      <c r="D39" s="22"/>
      <c r="E39" s="89">
        <v>1</v>
      </c>
      <c r="F39" s="17" t="s">
        <v>100</v>
      </c>
      <c r="G39" s="90">
        <v>700</v>
      </c>
      <c r="H39" s="258"/>
      <c r="I39" s="90">
        <f t="shared" si="0"/>
        <v>0</v>
      </c>
      <c r="J39" s="503" t="s">
        <v>200</v>
      </c>
      <c r="K39" s="503"/>
      <c r="L39" s="504"/>
    </row>
    <row r="40" spans="1:13" ht="17.25" customHeight="1" x14ac:dyDescent="0.15">
      <c r="A40" s="549"/>
      <c r="B40" s="492" t="s">
        <v>189</v>
      </c>
      <c r="C40" s="493"/>
      <c r="D40" s="484"/>
      <c r="E40" s="481">
        <v>1</v>
      </c>
      <c r="F40" s="484" t="s">
        <v>8</v>
      </c>
      <c r="G40" s="498">
        <v>50</v>
      </c>
      <c r="H40" s="487">
        <f>SUM(K40:K43)</f>
        <v>29</v>
      </c>
      <c r="I40" s="490">
        <f>G40*H40</f>
        <v>1450</v>
      </c>
      <c r="J40" s="205" t="s">
        <v>195</v>
      </c>
      <c r="K40" s="262">
        <v>12</v>
      </c>
      <c r="L40" s="206" t="s">
        <v>194</v>
      </c>
    </row>
    <row r="41" spans="1:13" ht="17.25" customHeight="1" x14ac:dyDescent="0.15">
      <c r="A41" s="549"/>
      <c r="B41" s="494"/>
      <c r="C41" s="495"/>
      <c r="D41" s="485"/>
      <c r="E41" s="482"/>
      <c r="F41" s="485"/>
      <c r="G41" s="499"/>
      <c r="H41" s="488"/>
      <c r="I41" s="490"/>
      <c r="J41" s="205" t="s">
        <v>196</v>
      </c>
      <c r="K41" s="262">
        <v>5</v>
      </c>
      <c r="L41" s="206" t="s">
        <v>194</v>
      </c>
    </row>
    <row r="42" spans="1:13" ht="17.25" customHeight="1" x14ac:dyDescent="0.15">
      <c r="A42" s="549"/>
      <c r="B42" s="494"/>
      <c r="C42" s="495"/>
      <c r="D42" s="485"/>
      <c r="E42" s="482"/>
      <c r="F42" s="485"/>
      <c r="G42" s="499"/>
      <c r="H42" s="488"/>
      <c r="I42" s="490"/>
      <c r="J42" s="205" t="s">
        <v>201</v>
      </c>
      <c r="K42" s="262">
        <v>4</v>
      </c>
      <c r="L42" s="206" t="s">
        <v>194</v>
      </c>
    </row>
    <row r="43" spans="1:13" ht="17.25" customHeight="1" thickBot="1" x14ac:dyDescent="0.2">
      <c r="A43" s="512"/>
      <c r="B43" s="496"/>
      <c r="C43" s="497"/>
      <c r="D43" s="486"/>
      <c r="E43" s="483"/>
      <c r="F43" s="486"/>
      <c r="G43" s="500"/>
      <c r="H43" s="489"/>
      <c r="I43" s="491"/>
      <c r="J43" s="207" t="s">
        <v>197</v>
      </c>
      <c r="K43" s="263">
        <v>8</v>
      </c>
      <c r="L43" s="208" t="s">
        <v>194</v>
      </c>
    </row>
    <row r="44" spans="1:13" ht="17.25" customHeight="1" thickBot="1" x14ac:dyDescent="0.2">
      <c r="A44" s="550" t="s">
        <v>28</v>
      </c>
      <c r="B44" s="551"/>
      <c r="C44" s="551"/>
      <c r="D44" s="551"/>
      <c r="E44" s="551"/>
      <c r="F44" s="551"/>
      <c r="G44" s="551"/>
      <c r="H44" s="552">
        <f>SUM(I9:I43)</f>
        <v>3330</v>
      </c>
      <c r="I44" s="553"/>
      <c r="J44" s="501"/>
      <c r="K44" s="501"/>
      <c r="L44" s="502"/>
    </row>
    <row r="45" spans="1:13" ht="10.5" customHeight="1" x14ac:dyDescent="0.15">
      <c r="A45" s="97"/>
      <c r="B45" s="98"/>
      <c r="C45" s="98"/>
      <c r="D45" s="98"/>
      <c r="E45" s="98"/>
      <c r="F45" s="98"/>
      <c r="G45" s="98"/>
      <c r="H45" s="97"/>
      <c r="I45" s="98"/>
      <c r="J45" s="27"/>
    </row>
    <row r="46" spans="1:13" ht="34.5" customHeight="1" x14ac:dyDescent="0.15">
      <c r="A46" s="476" t="s">
        <v>94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</row>
    <row r="47" spans="1:13" ht="16.5" customHeight="1" x14ac:dyDescent="0.15">
      <c r="A47" s="203" t="s">
        <v>190</v>
      </c>
      <c r="I47" s="27"/>
      <c r="J47" s="20"/>
      <c r="K47" s="20"/>
      <c r="M47" s="27"/>
    </row>
    <row r="48" spans="1:13" ht="16.5" customHeight="1" x14ac:dyDescent="0.15">
      <c r="A48" s="203" t="s">
        <v>191</v>
      </c>
      <c r="I48" s="20"/>
      <c r="J48" s="20"/>
    </row>
    <row r="49" spans="1:10" ht="16.5" customHeight="1" x14ac:dyDescent="0.15">
      <c r="A49" s="203" t="s">
        <v>192</v>
      </c>
      <c r="I49" s="20"/>
      <c r="J49" s="20"/>
    </row>
    <row r="50" spans="1:10" ht="14.25" customHeight="1" x14ac:dyDescent="0.15">
      <c r="A50" s="540" t="s">
        <v>130</v>
      </c>
      <c r="B50" s="540"/>
      <c r="C50" s="540"/>
      <c r="D50" s="540"/>
      <c r="E50" s="11"/>
      <c r="F50" s="96" t="s">
        <v>3</v>
      </c>
      <c r="G50" s="96"/>
      <c r="H50" s="541" t="s">
        <v>188</v>
      </c>
      <c r="I50" s="542"/>
      <c r="J50" s="542"/>
    </row>
    <row r="51" spans="1:10" ht="16.5" customHeight="1" x14ac:dyDescent="0.15">
      <c r="A51" s="540"/>
      <c r="B51" s="540"/>
      <c r="C51" s="540"/>
      <c r="D51" s="540"/>
      <c r="E51" s="11"/>
      <c r="G51" s="13"/>
      <c r="H51" s="51" t="s">
        <v>86</v>
      </c>
      <c r="I51" s="13" t="s">
        <v>87</v>
      </c>
      <c r="J51" s="13"/>
    </row>
    <row r="52" spans="1:10" ht="16.5" customHeight="1" x14ac:dyDescent="0.15">
      <c r="A52" s="539"/>
      <c r="B52" s="539"/>
      <c r="C52" s="539"/>
      <c r="D52" s="539"/>
      <c r="E52" s="539"/>
      <c r="G52" s="13"/>
      <c r="H52" s="51" t="s">
        <v>88</v>
      </c>
      <c r="I52" s="13" t="s">
        <v>89</v>
      </c>
      <c r="J52" s="51"/>
    </row>
    <row r="53" spans="1:10" ht="16.5" customHeight="1" x14ac:dyDescent="0.15">
      <c r="A53" s="199"/>
      <c r="B53" s="12"/>
      <c r="C53" s="11"/>
      <c r="D53" s="82"/>
      <c r="E53" s="11"/>
      <c r="F53" s="204"/>
      <c r="G53" s="10"/>
      <c r="H53" s="543"/>
      <c r="I53" s="544"/>
      <c r="J53" s="544"/>
    </row>
  </sheetData>
  <mergeCells count="65">
    <mergeCell ref="A52:E52"/>
    <mergeCell ref="A50:D51"/>
    <mergeCell ref="H50:J50"/>
    <mergeCell ref="H53:J53"/>
    <mergeCell ref="A21:A25"/>
    <mergeCell ref="A26:A31"/>
    <mergeCell ref="A32:A36"/>
    <mergeCell ref="A37:A43"/>
    <mergeCell ref="A44:G44"/>
    <mergeCell ref="H44:I44"/>
    <mergeCell ref="J23:L23"/>
    <mergeCell ref="J21:L21"/>
    <mergeCell ref="J22:L22"/>
    <mergeCell ref="J24:L24"/>
    <mergeCell ref="J25:L25"/>
    <mergeCell ref="J38:L38"/>
    <mergeCell ref="A16:A20"/>
    <mergeCell ref="J13:L13"/>
    <mergeCell ref="J14:L14"/>
    <mergeCell ref="H2:L2"/>
    <mergeCell ref="H3:L3"/>
    <mergeCell ref="J8:L8"/>
    <mergeCell ref="J9:L9"/>
    <mergeCell ref="D6:H6"/>
    <mergeCell ref="A4:A5"/>
    <mergeCell ref="B4:F5"/>
    <mergeCell ref="G4:I4"/>
    <mergeCell ref="G5:I5"/>
    <mergeCell ref="J4:L4"/>
    <mergeCell ref="J5:L5"/>
    <mergeCell ref="J11:L11"/>
    <mergeCell ref="J12:L12"/>
    <mergeCell ref="A7:J7"/>
    <mergeCell ref="B8:D8"/>
    <mergeCell ref="E8:F8"/>
    <mergeCell ref="A11:A15"/>
    <mergeCell ref="J10:L10"/>
    <mergeCell ref="J33:L33"/>
    <mergeCell ref="J15:L15"/>
    <mergeCell ref="J16:L16"/>
    <mergeCell ref="J17:L17"/>
    <mergeCell ref="J18:L18"/>
    <mergeCell ref="J19:L19"/>
    <mergeCell ref="J31:L31"/>
    <mergeCell ref="J26:L26"/>
    <mergeCell ref="J27:L27"/>
    <mergeCell ref="J28:L28"/>
    <mergeCell ref="J29:L29"/>
    <mergeCell ref="J30:L30"/>
    <mergeCell ref="A1:L1"/>
    <mergeCell ref="J20:L20"/>
    <mergeCell ref="J32:L32"/>
    <mergeCell ref="A46:L46"/>
    <mergeCell ref="J34:L34"/>
    <mergeCell ref="J35:L35"/>
    <mergeCell ref="J36:L36"/>
    <mergeCell ref="J37:L37"/>
    <mergeCell ref="E40:E43"/>
    <mergeCell ref="F40:F43"/>
    <mergeCell ref="H40:H43"/>
    <mergeCell ref="I40:I43"/>
    <mergeCell ref="B40:D43"/>
    <mergeCell ref="G40:G43"/>
    <mergeCell ref="J44:L44"/>
    <mergeCell ref="J39:L39"/>
  </mergeCells>
  <phoneticPr fontId="2"/>
  <pageMargins left="0.47244094488188981" right="0" top="0.39370078740157483" bottom="0.39370078740157483" header="0.39370078740157483" footer="0"/>
  <pageSetup paperSize="9" scale="94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Q37"/>
  <sheetViews>
    <sheetView view="pageBreakPreview" zoomScaleNormal="85" zoomScaleSheetLayoutView="100" workbookViewId="0">
      <selection activeCell="A4" sqref="A4"/>
    </sheetView>
  </sheetViews>
  <sheetFormatPr defaultRowHeight="13.5" x14ac:dyDescent="0.15"/>
  <cols>
    <col min="1" max="1" width="11" customWidth="1"/>
    <col min="2" max="2" width="13.75" customWidth="1"/>
    <col min="3" max="10" width="11.75" customWidth="1"/>
  </cols>
  <sheetData>
    <row r="1" spans="1:17" s="9" customFormat="1" ht="23.45" customHeight="1" x14ac:dyDescent="0.15">
      <c r="A1" s="41"/>
      <c r="B1" s="41"/>
      <c r="C1" s="41"/>
      <c r="D1" s="41" t="s">
        <v>227</v>
      </c>
      <c r="E1" s="41"/>
      <c r="F1" s="41"/>
      <c r="G1" s="41"/>
      <c r="H1" s="41"/>
      <c r="I1" s="564"/>
      <c r="J1" s="564"/>
      <c r="K1" s="41"/>
      <c r="L1" s="41"/>
      <c r="M1" s="41"/>
      <c r="N1" s="41"/>
      <c r="O1" s="41"/>
      <c r="P1" s="41"/>
      <c r="Q1" s="41"/>
    </row>
    <row r="2" spans="1:17" ht="25.15" customHeight="1" x14ac:dyDescent="0.2">
      <c r="B2" s="3"/>
      <c r="C2" s="3"/>
      <c r="D2" s="117"/>
      <c r="G2" s="516" t="s">
        <v>123</v>
      </c>
      <c r="H2" s="516"/>
      <c r="I2" s="516"/>
      <c r="J2" s="516"/>
    </row>
    <row r="3" spans="1:17" s="9" customFormat="1" ht="28.5" customHeight="1" thickBot="1" x14ac:dyDescent="0.2">
      <c r="A3" s="11"/>
      <c r="B3" s="11"/>
      <c r="C3" s="11"/>
      <c r="D3" s="11"/>
      <c r="E3" s="11"/>
      <c r="F3" s="11"/>
      <c r="G3" s="517"/>
      <c r="H3" s="517"/>
      <c r="I3" s="517"/>
      <c r="J3" s="517"/>
      <c r="K3" s="8"/>
      <c r="L3" s="8"/>
      <c r="M3" s="7"/>
      <c r="N3" s="7"/>
      <c r="O3" s="8"/>
      <c r="P3" s="8"/>
      <c r="Q3" s="8"/>
    </row>
    <row r="4" spans="1:17" s="9" customFormat="1" ht="33.75" customHeight="1" thickBot="1" x14ac:dyDescent="0.2">
      <c r="A4" s="44" t="s">
        <v>19</v>
      </c>
      <c r="B4" s="574" t="str">
        <f>'１日目（様式５） '!B3:C3</f>
        <v>○○学校</v>
      </c>
      <c r="C4" s="575"/>
      <c r="D4" s="42" t="s">
        <v>0</v>
      </c>
      <c r="E4" s="577">
        <f>食事教材注文について!B14</f>
        <v>45027</v>
      </c>
      <c r="F4" s="578"/>
      <c r="G4" s="577">
        <f>E4+1</f>
        <v>45028</v>
      </c>
      <c r="H4" s="578"/>
      <c r="I4" s="577">
        <f>E4+2</f>
        <v>45029</v>
      </c>
      <c r="J4" s="578"/>
      <c r="L4" s="9" t="str">
        <f>IFERROR(VLOOKUP(C10,$B$4:$D$6,2,FALSE),"")</f>
        <v/>
      </c>
    </row>
    <row r="5" spans="1:17" s="9" customFormat="1" ht="26.25" customHeight="1" thickBot="1" x14ac:dyDescent="0.2">
      <c r="A5" s="80" t="s">
        <v>66</v>
      </c>
      <c r="B5" s="357" t="str">
        <f>食事教材注文について!B8</f>
        <v>やませみたろう</v>
      </c>
      <c r="C5" s="576"/>
      <c r="D5" s="43" t="s">
        <v>50</v>
      </c>
      <c r="E5" s="579" t="s">
        <v>51</v>
      </c>
      <c r="F5" s="580"/>
      <c r="G5" s="579" t="s">
        <v>51</v>
      </c>
      <c r="H5" s="580"/>
      <c r="I5" s="579" t="s">
        <v>51</v>
      </c>
      <c r="J5" s="580"/>
    </row>
    <row r="6" spans="1:17" s="9" customFormat="1" ht="26.25" customHeight="1" x14ac:dyDescent="0.15">
      <c r="A6" s="16"/>
      <c r="C6" s="16"/>
      <c r="D6" s="50" t="s">
        <v>238</v>
      </c>
      <c r="F6" s="16"/>
      <c r="G6" s="16"/>
      <c r="H6" s="16"/>
      <c r="I6" s="16"/>
      <c r="J6" s="16"/>
    </row>
    <row r="7" spans="1:17" ht="12" customHeight="1" x14ac:dyDescent="0.15"/>
    <row r="8" spans="1:17" ht="50.25" customHeight="1" x14ac:dyDescent="0.15">
      <c r="A8" s="1"/>
      <c r="B8" s="30"/>
      <c r="C8" s="572" t="s">
        <v>11</v>
      </c>
      <c r="D8" s="573"/>
      <c r="E8" s="572" t="s">
        <v>12</v>
      </c>
      <c r="F8" s="573"/>
      <c r="G8" s="572" t="s">
        <v>258</v>
      </c>
      <c r="H8" s="573"/>
      <c r="I8" s="569" t="s">
        <v>13</v>
      </c>
      <c r="J8" s="569"/>
    </row>
    <row r="9" spans="1:17" ht="33.75" customHeight="1" x14ac:dyDescent="0.2">
      <c r="A9" s="565" t="s">
        <v>14</v>
      </c>
      <c r="B9" s="566"/>
      <c r="C9" s="581">
        <v>5</v>
      </c>
      <c r="D9" s="30"/>
      <c r="E9" s="554">
        <v>6</v>
      </c>
      <c r="F9" s="151"/>
      <c r="G9" s="556"/>
      <c r="H9" s="151"/>
      <c r="I9" s="556"/>
      <c r="J9" s="151"/>
    </row>
    <row r="10" spans="1:17" ht="33.75" customHeight="1" x14ac:dyDescent="0.2">
      <c r="A10" s="570"/>
      <c r="B10" s="571"/>
      <c r="C10" s="582"/>
      <c r="D10" s="254" t="s">
        <v>149</v>
      </c>
      <c r="E10" s="555"/>
      <c r="F10" s="152" t="s">
        <v>149</v>
      </c>
      <c r="G10" s="557"/>
      <c r="H10" s="152" t="s">
        <v>149</v>
      </c>
      <c r="I10" s="557"/>
      <c r="J10" s="152" t="s">
        <v>149</v>
      </c>
    </row>
    <row r="11" spans="1:17" ht="33.75" customHeight="1" x14ac:dyDescent="0.2">
      <c r="A11" s="565" t="s">
        <v>112</v>
      </c>
      <c r="B11" s="566"/>
      <c r="C11" s="581">
        <v>6</v>
      </c>
      <c r="D11" s="30"/>
      <c r="E11" s="554">
        <v>5</v>
      </c>
      <c r="F11" s="151"/>
      <c r="G11" s="556"/>
      <c r="H11" s="151"/>
      <c r="I11" s="556"/>
      <c r="J11" s="151"/>
    </row>
    <row r="12" spans="1:17" ht="33.75" customHeight="1" x14ac:dyDescent="0.2">
      <c r="A12" s="570"/>
      <c r="B12" s="571"/>
      <c r="C12" s="582"/>
      <c r="D12" s="254" t="s">
        <v>149</v>
      </c>
      <c r="E12" s="555"/>
      <c r="F12" s="152" t="s">
        <v>149</v>
      </c>
      <c r="G12" s="557"/>
      <c r="H12" s="152" t="s">
        <v>149</v>
      </c>
      <c r="I12" s="557"/>
      <c r="J12" s="152" t="s">
        <v>149</v>
      </c>
    </row>
    <row r="13" spans="1:17" ht="33.75" customHeight="1" x14ac:dyDescent="0.2">
      <c r="A13" s="565" t="s">
        <v>113</v>
      </c>
      <c r="B13" s="566"/>
      <c r="C13" s="554">
        <v>5</v>
      </c>
      <c r="D13" s="30"/>
      <c r="E13" s="554">
        <v>6</v>
      </c>
      <c r="F13" s="151"/>
      <c r="G13" s="556"/>
      <c r="H13" s="151"/>
      <c r="I13" s="556"/>
      <c r="J13" s="151"/>
    </row>
    <row r="14" spans="1:17" ht="33.75" customHeight="1" x14ac:dyDescent="0.2">
      <c r="A14" s="570"/>
      <c r="B14" s="571"/>
      <c r="C14" s="555"/>
      <c r="D14" s="254" t="s">
        <v>149</v>
      </c>
      <c r="E14" s="555"/>
      <c r="F14" s="152" t="s">
        <v>149</v>
      </c>
      <c r="G14" s="557"/>
      <c r="H14" s="152" t="s">
        <v>149</v>
      </c>
      <c r="I14" s="557"/>
      <c r="J14" s="152" t="s">
        <v>149</v>
      </c>
    </row>
    <row r="15" spans="1:17" ht="33.75" customHeight="1" x14ac:dyDescent="0.2">
      <c r="A15" s="565" t="s">
        <v>15</v>
      </c>
      <c r="B15" s="566"/>
      <c r="C15" s="554">
        <v>6</v>
      </c>
      <c r="D15" s="30"/>
      <c r="E15" s="554">
        <v>6</v>
      </c>
      <c r="F15" s="151"/>
      <c r="G15" s="556"/>
      <c r="H15" s="151"/>
      <c r="I15" s="556"/>
      <c r="J15" s="151"/>
    </row>
    <row r="16" spans="1:17" ht="33.75" customHeight="1" x14ac:dyDescent="0.2">
      <c r="A16" s="570"/>
      <c r="B16" s="571"/>
      <c r="C16" s="555"/>
      <c r="D16" s="254" t="s">
        <v>149</v>
      </c>
      <c r="E16" s="555"/>
      <c r="F16" s="152" t="s">
        <v>149</v>
      </c>
      <c r="G16" s="557"/>
      <c r="H16" s="152" t="s">
        <v>149</v>
      </c>
      <c r="I16" s="557"/>
      <c r="J16" s="152" t="s">
        <v>149</v>
      </c>
    </row>
    <row r="17" spans="1:11" ht="33.75" customHeight="1" x14ac:dyDescent="0.2">
      <c r="A17" s="565" t="s">
        <v>16</v>
      </c>
      <c r="B17" s="566"/>
      <c r="C17" s="554">
        <v>5</v>
      </c>
      <c r="D17" s="30"/>
      <c r="E17" s="554">
        <v>6</v>
      </c>
      <c r="F17" s="151"/>
      <c r="G17" s="556"/>
      <c r="H17" s="151"/>
      <c r="I17" s="556"/>
      <c r="J17" s="151"/>
    </row>
    <row r="18" spans="1:11" ht="33.75" customHeight="1" x14ac:dyDescent="0.2">
      <c r="A18" s="570"/>
      <c r="B18" s="571"/>
      <c r="C18" s="555"/>
      <c r="D18" s="254" t="s">
        <v>149</v>
      </c>
      <c r="E18" s="555"/>
      <c r="F18" s="152" t="s">
        <v>149</v>
      </c>
      <c r="G18" s="557"/>
      <c r="H18" s="152" t="s">
        <v>149</v>
      </c>
      <c r="I18" s="557"/>
      <c r="J18" s="152" t="s">
        <v>149</v>
      </c>
    </row>
    <row r="19" spans="1:11" ht="33.75" customHeight="1" x14ac:dyDescent="0.2">
      <c r="A19" s="565" t="s">
        <v>17</v>
      </c>
      <c r="B19" s="566"/>
      <c r="C19" s="554">
        <v>6</v>
      </c>
      <c r="D19" s="30"/>
      <c r="E19" s="554">
        <v>6</v>
      </c>
      <c r="F19" s="151"/>
      <c r="G19" s="556"/>
      <c r="H19" s="151"/>
      <c r="I19" s="556"/>
      <c r="J19" s="151"/>
    </row>
    <row r="20" spans="1:11" ht="33.75" customHeight="1" thickBot="1" x14ac:dyDescent="0.25">
      <c r="A20" s="567"/>
      <c r="B20" s="568"/>
      <c r="C20" s="555"/>
      <c r="D20" s="254" t="s">
        <v>149</v>
      </c>
      <c r="E20" s="555"/>
      <c r="F20" s="152" t="s">
        <v>149</v>
      </c>
      <c r="G20" s="557"/>
      <c r="H20" s="152" t="s">
        <v>149</v>
      </c>
      <c r="I20" s="557"/>
      <c r="J20" s="152" t="s">
        <v>149</v>
      </c>
    </row>
    <row r="21" spans="1:11" ht="33.75" customHeight="1" thickBot="1" x14ac:dyDescent="0.25">
      <c r="A21" s="584" t="s">
        <v>148</v>
      </c>
      <c r="B21" s="585"/>
      <c r="C21" s="588">
        <f>SUM(C9:D20)</f>
        <v>33</v>
      </c>
      <c r="D21" s="149"/>
      <c r="E21" s="562">
        <f>SUM(E9:F20)</f>
        <v>35</v>
      </c>
      <c r="F21" s="149"/>
      <c r="G21" s="562">
        <f>SUM(G9:H20)</f>
        <v>0</v>
      </c>
      <c r="H21" s="149"/>
      <c r="I21" s="562">
        <f>SUM(I9:J20)</f>
        <v>0</v>
      </c>
      <c r="J21" s="149"/>
    </row>
    <row r="22" spans="1:11" ht="33.75" customHeight="1" thickTop="1" thickBot="1" x14ac:dyDescent="0.25">
      <c r="A22" s="586"/>
      <c r="B22" s="587"/>
      <c r="C22" s="589"/>
      <c r="D22" s="150" t="s">
        <v>149</v>
      </c>
      <c r="E22" s="563"/>
      <c r="F22" s="150" t="s">
        <v>149</v>
      </c>
      <c r="G22" s="563"/>
      <c r="H22" s="150" t="s">
        <v>149</v>
      </c>
      <c r="I22" s="563"/>
      <c r="J22" s="150" t="s">
        <v>149</v>
      </c>
    </row>
    <row r="23" spans="1:11" ht="28.5" customHeight="1" x14ac:dyDescent="0.2">
      <c r="B23" s="45" t="s">
        <v>107</v>
      </c>
      <c r="H23" s="558" t="s">
        <v>150</v>
      </c>
      <c r="I23" s="560">
        <f>SUM(C21,E21,G21,I21)</f>
        <v>68</v>
      </c>
      <c r="J23" s="153"/>
    </row>
    <row r="24" spans="1:11" ht="28.5" customHeight="1" thickBot="1" x14ac:dyDescent="0.25">
      <c r="B24" s="45" t="s">
        <v>108</v>
      </c>
      <c r="E24" s="2"/>
      <c r="F24" s="2"/>
      <c r="H24" s="559"/>
      <c r="I24" s="561"/>
      <c r="J24" s="154" t="s">
        <v>149</v>
      </c>
    </row>
    <row r="25" spans="1:11" ht="28.15" customHeight="1" x14ac:dyDescent="0.2">
      <c r="B25" s="45" t="s">
        <v>151</v>
      </c>
    </row>
    <row r="26" spans="1:11" ht="11.25" customHeight="1" x14ac:dyDescent="0.15">
      <c r="K26" s="2"/>
    </row>
    <row r="27" spans="1:11" s="9" customFormat="1" ht="28.5" customHeight="1" x14ac:dyDescent="0.15">
      <c r="F27" s="46" t="s">
        <v>130</v>
      </c>
      <c r="G27" s="12"/>
      <c r="H27" s="12"/>
      <c r="I27" s="47"/>
      <c r="J27" s="48"/>
      <c r="K27" s="10"/>
    </row>
    <row r="28" spans="1:11" s="9" customFormat="1" ht="32.25" customHeight="1" x14ac:dyDescent="0.15">
      <c r="F28" s="583"/>
      <c r="G28" s="583"/>
      <c r="H28" s="583"/>
      <c r="I28" s="583"/>
      <c r="J28" s="583"/>
      <c r="K28" s="10"/>
    </row>
    <row r="29" spans="1:11" s="9" customFormat="1" ht="3" customHeight="1" x14ac:dyDescent="0.15">
      <c r="E29" s="49"/>
      <c r="F29" s="49"/>
      <c r="G29" s="10"/>
      <c r="H29" s="10"/>
      <c r="I29" s="10"/>
      <c r="J29" s="10"/>
      <c r="K29" s="10"/>
    </row>
    <row r="30" spans="1:11" s="9" customFormat="1" ht="28.5" customHeight="1" x14ac:dyDescent="0.15">
      <c r="F30" s="14" t="s">
        <v>3</v>
      </c>
      <c r="G30" s="40" t="s">
        <v>188</v>
      </c>
      <c r="H30" s="40"/>
      <c r="I30" s="10"/>
      <c r="J30" s="10"/>
      <c r="K30" s="10"/>
    </row>
    <row r="31" spans="1:11" s="9" customFormat="1" ht="19.5" customHeight="1" x14ac:dyDescent="0.15">
      <c r="G31" s="15" t="s">
        <v>46</v>
      </c>
      <c r="H31" s="591" t="s">
        <v>47</v>
      </c>
      <c r="I31" s="591"/>
      <c r="J31" s="10"/>
      <c r="K31" s="10"/>
    </row>
    <row r="32" spans="1:11" s="9" customFormat="1" ht="20.25" customHeight="1" x14ac:dyDescent="0.15">
      <c r="E32" s="10"/>
      <c r="F32" s="10"/>
      <c r="G32" s="15" t="s">
        <v>48</v>
      </c>
      <c r="H32" s="591" t="s">
        <v>49</v>
      </c>
      <c r="I32" s="591"/>
      <c r="J32" s="10"/>
      <c r="K32" s="10"/>
    </row>
    <row r="33" spans="6:9" s="9" customFormat="1" ht="28.5" customHeight="1" x14ac:dyDescent="0.15">
      <c r="F33" s="14"/>
      <c r="G33" s="590"/>
      <c r="H33" s="590"/>
      <c r="I33" s="590"/>
    </row>
    <row r="34" spans="6:9" ht="24" customHeight="1" x14ac:dyDescent="0.15"/>
    <row r="35" spans="6:9" ht="24" customHeight="1" x14ac:dyDescent="0.15"/>
    <row r="36" spans="6:9" ht="23.45" customHeight="1" x14ac:dyDescent="0.15"/>
    <row r="37" spans="6:9" ht="23.45" customHeight="1" x14ac:dyDescent="0.15"/>
  </sheetData>
  <mergeCells count="56">
    <mergeCell ref="G33:I33"/>
    <mergeCell ref="G9:G10"/>
    <mergeCell ref="G3:J3"/>
    <mergeCell ref="G2:J2"/>
    <mergeCell ref="G4:H4"/>
    <mergeCell ref="I4:J4"/>
    <mergeCell ref="I5:J5"/>
    <mergeCell ref="G5:H5"/>
    <mergeCell ref="I9:I10"/>
    <mergeCell ref="H31:I31"/>
    <mergeCell ref="H32:I32"/>
    <mergeCell ref="A9:B10"/>
    <mergeCell ref="C8:D8"/>
    <mergeCell ref="E8:F8"/>
    <mergeCell ref="C9:C10"/>
    <mergeCell ref="F28:J28"/>
    <mergeCell ref="A21:B22"/>
    <mergeCell ref="C21:C22"/>
    <mergeCell ref="C11:C12"/>
    <mergeCell ref="E11:E12"/>
    <mergeCell ref="G11:G12"/>
    <mergeCell ref="I11:I12"/>
    <mergeCell ref="C13:C14"/>
    <mergeCell ref="E13:E14"/>
    <mergeCell ref="G13:G14"/>
    <mergeCell ref="I13:I14"/>
    <mergeCell ref="E9:E10"/>
    <mergeCell ref="I1:J1"/>
    <mergeCell ref="A19:B20"/>
    <mergeCell ref="I8:J8"/>
    <mergeCell ref="A17:B18"/>
    <mergeCell ref="A11:B12"/>
    <mergeCell ref="A13:B14"/>
    <mergeCell ref="A15:B16"/>
    <mergeCell ref="G8:H8"/>
    <mergeCell ref="B4:C4"/>
    <mergeCell ref="B5:C5"/>
    <mergeCell ref="E4:F4"/>
    <mergeCell ref="E5:F5"/>
    <mergeCell ref="C17:C18"/>
    <mergeCell ref="E17:E18"/>
    <mergeCell ref="G17:G18"/>
    <mergeCell ref="I17:I18"/>
    <mergeCell ref="C15:C16"/>
    <mergeCell ref="E15:E16"/>
    <mergeCell ref="G15:G16"/>
    <mergeCell ref="I15:I16"/>
    <mergeCell ref="H23:H24"/>
    <mergeCell ref="I23:I24"/>
    <mergeCell ref="C19:C20"/>
    <mergeCell ref="E19:E20"/>
    <mergeCell ref="G19:G20"/>
    <mergeCell ref="I19:I20"/>
    <mergeCell ref="E21:E22"/>
    <mergeCell ref="G21:G22"/>
    <mergeCell ref="I21:I22"/>
  </mergeCells>
  <phoneticPr fontId="2"/>
  <pageMargins left="0.47244094488188981" right="0" top="0.39370078740157483" bottom="0.39370078740157483" header="0.39370078740157483" footer="0"/>
  <pageSetup paperSize="9" scale="83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Q37"/>
  <sheetViews>
    <sheetView view="pageBreakPreview" zoomScaleNormal="85" zoomScaleSheetLayoutView="100" workbookViewId="0">
      <selection activeCell="L8" sqref="L8"/>
    </sheetView>
  </sheetViews>
  <sheetFormatPr defaultRowHeight="13.5" x14ac:dyDescent="0.15"/>
  <cols>
    <col min="1" max="1" width="11" customWidth="1"/>
    <col min="2" max="2" width="13.75" customWidth="1"/>
    <col min="3" max="10" width="11.75" customWidth="1"/>
  </cols>
  <sheetData>
    <row r="1" spans="1:17" s="9" customFormat="1" ht="23.45" customHeight="1" x14ac:dyDescent="0.15">
      <c r="A1" s="41"/>
      <c r="B1" s="41"/>
      <c r="C1" s="41"/>
      <c r="D1" s="41" t="s">
        <v>226</v>
      </c>
      <c r="E1" s="41"/>
      <c r="F1" s="41"/>
      <c r="G1" s="41"/>
      <c r="H1" s="41"/>
      <c r="I1" s="564"/>
      <c r="J1" s="564"/>
      <c r="K1" s="41"/>
      <c r="L1" s="41"/>
      <c r="M1" s="41"/>
      <c r="N1" s="41"/>
      <c r="O1" s="41"/>
      <c r="P1" s="41"/>
      <c r="Q1" s="41"/>
    </row>
    <row r="2" spans="1:17" ht="25.15" customHeight="1" x14ac:dyDescent="0.2">
      <c r="B2" s="3"/>
      <c r="C2" s="3"/>
      <c r="D2" s="117"/>
      <c r="G2" s="516" t="s">
        <v>123</v>
      </c>
      <c r="H2" s="516"/>
      <c r="I2" s="516"/>
      <c r="J2" s="516"/>
    </row>
    <row r="3" spans="1:17" s="9" customFormat="1" ht="28.5" customHeight="1" thickBot="1" x14ac:dyDescent="0.2">
      <c r="A3" s="11"/>
      <c r="B3" s="11"/>
      <c r="C3" s="11"/>
      <c r="D3" s="11"/>
      <c r="E3" s="11"/>
      <c r="F3" s="11"/>
      <c r="G3" s="517"/>
      <c r="H3" s="517"/>
      <c r="I3" s="517"/>
      <c r="J3" s="517"/>
      <c r="K3" s="8"/>
      <c r="L3" s="8"/>
      <c r="M3" s="7"/>
      <c r="N3" s="7"/>
      <c r="O3" s="8"/>
      <c r="P3" s="8"/>
      <c r="Q3" s="8"/>
    </row>
    <row r="4" spans="1:17" s="9" customFormat="1" ht="33.75" customHeight="1" thickBot="1" x14ac:dyDescent="0.2">
      <c r="A4" s="44" t="s">
        <v>19</v>
      </c>
      <c r="B4" s="574" t="str">
        <f>'１日目（様式５） '!B3:C3</f>
        <v>○○学校</v>
      </c>
      <c r="C4" s="575"/>
      <c r="D4" s="42" t="s">
        <v>0</v>
      </c>
      <c r="E4" s="577">
        <f>食事教材注文について!B14</f>
        <v>45027</v>
      </c>
      <c r="F4" s="578"/>
      <c r="G4" s="577">
        <f>E4+1</f>
        <v>45028</v>
      </c>
      <c r="H4" s="578"/>
      <c r="I4" s="577">
        <f>E4+2</f>
        <v>45029</v>
      </c>
      <c r="J4" s="578"/>
      <c r="L4" s="9" t="str">
        <f>IFERROR(VLOOKUP(C10,$B$4:$D$6,2,FALSE),"")</f>
        <v/>
      </c>
    </row>
    <row r="5" spans="1:17" s="9" customFormat="1" ht="26.25" customHeight="1" thickBot="1" x14ac:dyDescent="0.2">
      <c r="A5" s="80" t="s">
        <v>66</v>
      </c>
      <c r="B5" s="357" t="str">
        <f>食事教材注文について!B8</f>
        <v>やませみたろう</v>
      </c>
      <c r="C5" s="576"/>
      <c r="D5" s="43" t="s">
        <v>50</v>
      </c>
      <c r="E5" s="579" t="s">
        <v>51</v>
      </c>
      <c r="F5" s="580"/>
      <c r="G5" s="579" t="s">
        <v>51</v>
      </c>
      <c r="H5" s="580"/>
      <c r="I5" s="579" t="s">
        <v>51</v>
      </c>
      <c r="J5" s="580"/>
    </row>
    <row r="6" spans="1:17" s="9" customFormat="1" ht="26.25" customHeight="1" x14ac:dyDescent="0.15">
      <c r="A6" s="16"/>
      <c r="C6" s="16"/>
      <c r="D6" s="50" t="s">
        <v>238</v>
      </c>
      <c r="F6" s="16"/>
      <c r="G6" s="16"/>
      <c r="H6" s="16"/>
      <c r="I6" s="16"/>
      <c r="J6" s="16"/>
    </row>
    <row r="7" spans="1:17" ht="12" customHeight="1" x14ac:dyDescent="0.15"/>
    <row r="8" spans="1:17" ht="50.25" customHeight="1" x14ac:dyDescent="0.15">
      <c r="A8" s="1"/>
      <c r="B8" s="30"/>
      <c r="C8" s="572" t="s">
        <v>11</v>
      </c>
      <c r="D8" s="573"/>
      <c r="E8" s="572" t="s">
        <v>12</v>
      </c>
      <c r="F8" s="573"/>
      <c r="G8" s="572" t="s">
        <v>269</v>
      </c>
      <c r="H8" s="573"/>
      <c r="I8" s="569" t="s">
        <v>13</v>
      </c>
      <c r="J8" s="569"/>
    </row>
    <row r="9" spans="1:17" ht="33.75" customHeight="1" x14ac:dyDescent="0.2">
      <c r="A9" s="565" t="s">
        <v>14</v>
      </c>
      <c r="B9" s="566"/>
      <c r="C9" s="592"/>
      <c r="D9" s="151"/>
      <c r="E9" s="556"/>
      <c r="F9" s="151"/>
      <c r="G9" s="556"/>
      <c r="H9" s="151"/>
      <c r="I9" s="556"/>
      <c r="J9" s="151"/>
    </row>
    <row r="10" spans="1:17" ht="33.75" customHeight="1" x14ac:dyDescent="0.2">
      <c r="A10" s="570"/>
      <c r="B10" s="571"/>
      <c r="C10" s="593"/>
      <c r="D10" s="152" t="s">
        <v>149</v>
      </c>
      <c r="E10" s="557"/>
      <c r="F10" s="152" t="s">
        <v>149</v>
      </c>
      <c r="G10" s="557"/>
      <c r="H10" s="152" t="s">
        <v>149</v>
      </c>
      <c r="I10" s="557"/>
      <c r="J10" s="152" t="s">
        <v>149</v>
      </c>
    </row>
    <row r="11" spans="1:17" ht="33.75" customHeight="1" x14ac:dyDescent="0.2">
      <c r="A11" s="565" t="s">
        <v>112</v>
      </c>
      <c r="B11" s="566"/>
      <c r="C11" s="592"/>
      <c r="D11" s="151"/>
      <c r="E11" s="556"/>
      <c r="F11" s="151"/>
      <c r="G11" s="556"/>
      <c r="H11" s="151"/>
      <c r="I11" s="556"/>
      <c r="J11" s="151"/>
    </row>
    <row r="12" spans="1:17" ht="33.75" customHeight="1" x14ac:dyDescent="0.2">
      <c r="A12" s="570"/>
      <c r="B12" s="571"/>
      <c r="C12" s="593"/>
      <c r="D12" s="152" t="s">
        <v>149</v>
      </c>
      <c r="E12" s="557"/>
      <c r="F12" s="152" t="s">
        <v>149</v>
      </c>
      <c r="G12" s="557"/>
      <c r="H12" s="152" t="s">
        <v>149</v>
      </c>
      <c r="I12" s="557"/>
      <c r="J12" s="152" t="s">
        <v>149</v>
      </c>
    </row>
    <row r="13" spans="1:17" ht="33.75" customHeight="1" x14ac:dyDescent="0.2">
      <c r="A13" s="565" t="s">
        <v>113</v>
      </c>
      <c r="B13" s="566"/>
      <c r="C13" s="556"/>
      <c r="D13" s="151"/>
      <c r="E13" s="556"/>
      <c r="F13" s="151"/>
      <c r="G13" s="556"/>
      <c r="H13" s="151"/>
      <c r="I13" s="556"/>
      <c r="J13" s="151"/>
    </row>
    <row r="14" spans="1:17" ht="33.75" customHeight="1" x14ac:dyDescent="0.2">
      <c r="A14" s="570"/>
      <c r="B14" s="571"/>
      <c r="C14" s="557"/>
      <c r="D14" s="152" t="s">
        <v>149</v>
      </c>
      <c r="E14" s="557"/>
      <c r="F14" s="152" t="s">
        <v>149</v>
      </c>
      <c r="G14" s="557"/>
      <c r="H14" s="152" t="s">
        <v>149</v>
      </c>
      <c r="I14" s="557"/>
      <c r="J14" s="152" t="s">
        <v>149</v>
      </c>
    </row>
    <row r="15" spans="1:17" ht="33.75" customHeight="1" x14ac:dyDescent="0.2">
      <c r="A15" s="565" t="s">
        <v>15</v>
      </c>
      <c r="B15" s="566"/>
      <c r="C15" s="556"/>
      <c r="D15" s="151"/>
      <c r="E15" s="556"/>
      <c r="F15" s="151"/>
      <c r="G15" s="556"/>
      <c r="H15" s="151"/>
      <c r="I15" s="556"/>
      <c r="J15" s="151"/>
    </row>
    <row r="16" spans="1:17" ht="33.75" customHeight="1" x14ac:dyDescent="0.2">
      <c r="A16" s="570"/>
      <c r="B16" s="571"/>
      <c r="C16" s="557"/>
      <c r="D16" s="152" t="s">
        <v>149</v>
      </c>
      <c r="E16" s="557"/>
      <c r="F16" s="152" t="s">
        <v>149</v>
      </c>
      <c r="G16" s="557"/>
      <c r="H16" s="152" t="s">
        <v>149</v>
      </c>
      <c r="I16" s="557"/>
      <c r="J16" s="152" t="s">
        <v>149</v>
      </c>
    </row>
    <row r="17" spans="1:11" ht="33.75" customHeight="1" x14ac:dyDescent="0.2">
      <c r="A17" s="565" t="s">
        <v>16</v>
      </c>
      <c r="B17" s="566"/>
      <c r="C17" s="556"/>
      <c r="D17" s="151"/>
      <c r="E17" s="556"/>
      <c r="F17" s="151"/>
      <c r="G17" s="556"/>
      <c r="H17" s="151"/>
      <c r="I17" s="556"/>
      <c r="J17" s="151"/>
    </row>
    <row r="18" spans="1:11" ht="33.75" customHeight="1" x14ac:dyDescent="0.2">
      <c r="A18" s="570"/>
      <c r="B18" s="571"/>
      <c r="C18" s="557"/>
      <c r="D18" s="152" t="s">
        <v>149</v>
      </c>
      <c r="E18" s="557"/>
      <c r="F18" s="152" t="s">
        <v>149</v>
      </c>
      <c r="G18" s="557"/>
      <c r="H18" s="152" t="s">
        <v>149</v>
      </c>
      <c r="I18" s="557"/>
      <c r="J18" s="152" t="s">
        <v>149</v>
      </c>
    </row>
    <row r="19" spans="1:11" ht="33.75" customHeight="1" x14ac:dyDescent="0.2">
      <c r="A19" s="565" t="s">
        <v>17</v>
      </c>
      <c r="B19" s="566"/>
      <c r="C19" s="556"/>
      <c r="D19" s="151"/>
      <c r="E19" s="556"/>
      <c r="F19" s="151"/>
      <c r="G19" s="556"/>
      <c r="H19" s="151"/>
      <c r="I19" s="556"/>
      <c r="J19" s="151"/>
    </row>
    <row r="20" spans="1:11" ht="33.75" customHeight="1" thickBot="1" x14ac:dyDescent="0.25">
      <c r="A20" s="567"/>
      <c r="B20" s="568"/>
      <c r="C20" s="557"/>
      <c r="D20" s="152" t="s">
        <v>149</v>
      </c>
      <c r="E20" s="557"/>
      <c r="F20" s="152" t="s">
        <v>149</v>
      </c>
      <c r="G20" s="557"/>
      <c r="H20" s="152" t="s">
        <v>149</v>
      </c>
      <c r="I20" s="557"/>
      <c r="J20" s="152" t="s">
        <v>149</v>
      </c>
    </row>
    <row r="21" spans="1:11" ht="33.75" customHeight="1" thickBot="1" x14ac:dyDescent="0.25">
      <c r="A21" s="584" t="s">
        <v>148</v>
      </c>
      <c r="B21" s="585"/>
      <c r="C21" s="588">
        <f>SUM(C9:D20)</f>
        <v>0</v>
      </c>
      <c r="D21" s="149"/>
      <c r="E21" s="562">
        <f>SUM(E9:F20)</f>
        <v>0</v>
      </c>
      <c r="F21" s="149"/>
      <c r="G21" s="562">
        <f>SUM(G9:H20)</f>
        <v>0</v>
      </c>
      <c r="H21" s="149"/>
      <c r="I21" s="562">
        <f>SUM(I9:J20)</f>
        <v>0</v>
      </c>
      <c r="J21" s="149"/>
    </row>
    <row r="22" spans="1:11" ht="33.75" customHeight="1" thickTop="1" thickBot="1" x14ac:dyDescent="0.25">
      <c r="A22" s="586"/>
      <c r="B22" s="587"/>
      <c r="C22" s="589"/>
      <c r="D22" s="150" t="s">
        <v>149</v>
      </c>
      <c r="E22" s="563"/>
      <c r="F22" s="150" t="s">
        <v>149</v>
      </c>
      <c r="G22" s="563"/>
      <c r="H22" s="150" t="s">
        <v>149</v>
      </c>
      <c r="I22" s="563"/>
      <c r="J22" s="150" t="s">
        <v>149</v>
      </c>
    </row>
    <row r="23" spans="1:11" ht="28.5" customHeight="1" x14ac:dyDescent="0.2">
      <c r="B23" s="45" t="s">
        <v>107</v>
      </c>
      <c r="H23" s="558" t="s">
        <v>150</v>
      </c>
      <c r="I23" s="560">
        <f>SUM(C21,E21,G21,I21)</f>
        <v>0</v>
      </c>
      <c r="J23" s="153"/>
    </row>
    <row r="24" spans="1:11" ht="28.5" customHeight="1" thickBot="1" x14ac:dyDescent="0.25">
      <c r="B24" s="45" t="s">
        <v>108</v>
      </c>
      <c r="E24" s="2"/>
      <c r="F24" s="2"/>
      <c r="H24" s="559"/>
      <c r="I24" s="561"/>
      <c r="J24" s="154" t="s">
        <v>149</v>
      </c>
    </row>
    <row r="25" spans="1:11" ht="28.15" customHeight="1" x14ac:dyDescent="0.2">
      <c r="B25" s="45" t="s">
        <v>151</v>
      </c>
    </row>
    <row r="26" spans="1:11" ht="11.25" customHeight="1" x14ac:dyDescent="0.15">
      <c r="K26" s="2"/>
    </row>
    <row r="27" spans="1:11" s="9" customFormat="1" ht="28.5" customHeight="1" x14ac:dyDescent="0.15">
      <c r="F27" s="46" t="s">
        <v>130</v>
      </c>
      <c r="G27" s="12"/>
      <c r="H27" s="12"/>
      <c r="I27" s="47"/>
      <c r="J27" s="48"/>
      <c r="K27" s="10"/>
    </row>
    <row r="28" spans="1:11" s="9" customFormat="1" ht="32.25" customHeight="1" x14ac:dyDescent="0.15">
      <c r="F28" s="583"/>
      <c r="G28" s="583"/>
      <c r="H28" s="583"/>
      <c r="I28" s="583"/>
      <c r="J28" s="583"/>
      <c r="K28" s="10"/>
    </row>
    <row r="29" spans="1:11" s="9" customFormat="1" ht="3" customHeight="1" x14ac:dyDescent="0.15">
      <c r="E29" s="49"/>
      <c r="F29" s="49"/>
      <c r="G29" s="10"/>
      <c r="H29" s="10"/>
      <c r="I29" s="10"/>
      <c r="J29" s="10"/>
      <c r="K29" s="10"/>
    </row>
    <row r="30" spans="1:11" s="9" customFormat="1" ht="28.5" customHeight="1" x14ac:dyDescent="0.15">
      <c r="F30" s="14" t="s">
        <v>3</v>
      </c>
      <c r="G30" s="225" t="s">
        <v>188</v>
      </c>
      <c r="H30" s="225"/>
      <c r="I30" s="10"/>
      <c r="J30" s="10"/>
      <c r="K30" s="10"/>
    </row>
    <row r="31" spans="1:11" s="9" customFormat="1" ht="19.5" customHeight="1" x14ac:dyDescent="0.15">
      <c r="G31" s="226" t="s">
        <v>46</v>
      </c>
      <c r="H31" s="591" t="s">
        <v>47</v>
      </c>
      <c r="I31" s="591"/>
      <c r="J31" s="10"/>
      <c r="K31" s="10"/>
    </row>
    <row r="32" spans="1:11" s="9" customFormat="1" ht="20.25" customHeight="1" x14ac:dyDescent="0.15">
      <c r="E32" s="10"/>
      <c r="F32" s="10"/>
      <c r="G32" s="226" t="s">
        <v>48</v>
      </c>
      <c r="H32" s="591" t="s">
        <v>49</v>
      </c>
      <c r="I32" s="591"/>
      <c r="J32" s="10"/>
      <c r="K32" s="10"/>
    </row>
    <row r="33" spans="6:9" s="9" customFormat="1" ht="28.5" customHeight="1" x14ac:dyDescent="0.15">
      <c r="F33" s="14"/>
      <c r="G33" s="590"/>
      <c r="H33" s="590"/>
      <c r="I33" s="590"/>
    </row>
    <row r="34" spans="6:9" ht="24" customHeight="1" x14ac:dyDescent="0.15"/>
    <row r="35" spans="6:9" ht="24" customHeight="1" x14ac:dyDescent="0.15"/>
    <row r="36" spans="6:9" ht="23.45" customHeight="1" x14ac:dyDescent="0.15"/>
    <row r="37" spans="6:9" ht="23.45" customHeight="1" x14ac:dyDescent="0.15"/>
  </sheetData>
  <mergeCells count="56">
    <mergeCell ref="F28:J28"/>
    <mergeCell ref="H31:I31"/>
    <mergeCell ref="H32:I32"/>
    <mergeCell ref="G33:I33"/>
    <mergeCell ref="A21:B22"/>
    <mergeCell ref="C21:C22"/>
    <mergeCell ref="E21:E22"/>
    <mergeCell ref="G21:G22"/>
    <mergeCell ref="I21:I22"/>
    <mergeCell ref="H23:H24"/>
    <mergeCell ref="I23:I24"/>
    <mergeCell ref="A17:B18"/>
    <mergeCell ref="C17:C18"/>
    <mergeCell ref="E17:E18"/>
    <mergeCell ref="G17:G18"/>
    <mergeCell ref="I17:I18"/>
    <mergeCell ref="A19:B20"/>
    <mergeCell ref="C19:C20"/>
    <mergeCell ref="E19:E20"/>
    <mergeCell ref="G19:G20"/>
    <mergeCell ref="I19:I20"/>
    <mergeCell ref="A13:B14"/>
    <mergeCell ref="C13:C14"/>
    <mergeCell ref="E13:E14"/>
    <mergeCell ref="G13:G14"/>
    <mergeCell ref="I13:I14"/>
    <mergeCell ref="A15:B16"/>
    <mergeCell ref="C15:C16"/>
    <mergeCell ref="E15:E16"/>
    <mergeCell ref="G15:G16"/>
    <mergeCell ref="I15:I16"/>
    <mergeCell ref="A9:B10"/>
    <mergeCell ref="C9:C10"/>
    <mergeCell ref="E9:E10"/>
    <mergeCell ref="G9:G10"/>
    <mergeCell ref="I9:I10"/>
    <mergeCell ref="A11:B12"/>
    <mergeCell ref="C11:C12"/>
    <mergeCell ref="E11:E12"/>
    <mergeCell ref="G11:G12"/>
    <mergeCell ref="I11:I12"/>
    <mergeCell ref="B5:C5"/>
    <mergeCell ref="E5:F5"/>
    <mergeCell ref="G5:H5"/>
    <mergeCell ref="I5:J5"/>
    <mergeCell ref="C8:D8"/>
    <mergeCell ref="E8:F8"/>
    <mergeCell ref="G8:H8"/>
    <mergeCell ref="I8:J8"/>
    <mergeCell ref="I1:J1"/>
    <mergeCell ref="G2:J2"/>
    <mergeCell ref="G3:J3"/>
    <mergeCell ref="B4:C4"/>
    <mergeCell ref="E4:F4"/>
    <mergeCell ref="G4:H4"/>
    <mergeCell ref="I4:J4"/>
  </mergeCells>
  <phoneticPr fontId="2"/>
  <pageMargins left="0.47244094488188981" right="0" top="0.39370078740157483" bottom="0.39370078740157483" header="0.39370078740157483" footer="0"/>
  <pageSetup paperSize="9" scale="83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O62"/>
  <sheetViews>
    <sheetView view="pageBreakPreview" zoomScaleNormal="100" zoomScaleSheetLayoutView="100" workbookViewId="0">
      <selection activeCell="A11" sqref="A11"/>
    </sheetView>
  </sheetViews>
  <sheetFormatPr defaultRowHeight="13.5" x14ac:dyDescent="0.15"/>
  <cols>
    <col min="1" max="1" width="7.75" bestFit="1" customWidth="1"/>
    <col min="2" max="8" width="5.625" customWidth="1"/>
    <col min="9" max="9" width="8.625" customWidth="1"/>
    <col min="10" max="13" width="5.625" customWidth="1"/>
    <col min="14" max="14" width="5.25" customWidth="1"/>
    <col min="15" max="15" width="5.625" customWidth="1"/>
  </cols>
  <sheetData>
    <row r="3" spans="1:15" ht="14.25" thickBot="1" x14ac:dyDescent="0.2"/>
    <row r="4" spans="1:15" x14ac:dyDescent="0.15">
      <c r="A4" s="523" t="s">
        <v>259</v>
      </c>
      <c r="B4" s="524" t="str">
        <f>食事教材注文について!G8</f>
        <v>○○学校</v>
      </c>
      <c r="C4" s="525"/>
      <c r="D4" s="525"/>
      <c r="E4" s="525"/>
      <c r="F4" s="526"/>
      <c r="G4" s="615" t="s">
        <v>262</v>
      </c>
      <c r="H4" s="518"/>
      <c r="I4" s="518"/>
      <c r="J4" s="533" t="s">
        <v>263</v>
      </c>
      <c r="K4" s="534"/>
      <c r="L4" s="535"/>
    </row>
    <row r="5" spans="1:15" x14ac:dyDescent="0.15">
      <c r="A5" s="511"/>
      <c r="B5" s="527"/>
      <c r="C5" s="507"/>
      <c r="D5" s="507"/>
      <c r="E5" s="507"/>
      <c r="F5" s="528"/>
      <c r="G5" s="616" t="str">
        <f>食事教材注文について!G13</f>
        <v>○○○-○○○-○○○○</v>
      </c>
      <c r="H5" s="617"/>
      <c r="I5" s="617"/>
      <c r="J5" s="536" t="str">
        <f>食事教材注文について!B8</f>
        <v>やませみたろう</v>
      </c>
      <c r="K5" s="537"/>
      <c r="L5" s="538"/>
    </row>
    <row r="6" spans="1:15" ht="23.25" customHeight="1" thickBot="1" x14ac:dyDescent="0.2">
      <c r="A6" s="4" t="s">
        <v>260</v>
      </c>
      <c r="B6" s="613">
        <f>食事教材注文について!B14</f>
        <v>45027</v>
      </c>
      <c r="C6" s="614"/>
      <c r="D6" s="614"/>
      <c r="E6" s="244" t="s">
        <v>261</v>
      </c>
      <c r="F6" s="614">
        <f>食事教材注文について!D14</f>
        <v>45028</v>
      </c>
      <c r="G6" s="614"/>
      <c r="H6" s="614"/>
      <c r="I6" s="240"/>
      <c r="J6" s="240"/>
      <c r="K6" s="240"/>
      <c r="L6" s="241"/>
    </row>
    <row r="7" spans="1:15" ht="14.25" thickBot="1" x14ac:dyDescent="0.2"/>
    <row r="8" spans="1:15" ht="12" customHeight="1" x14ac:dyDescent="0.15">
      <c r="A8" s="601" t="s">
        <v>170</v>
      </c>
      <c r="B8" s="601"/>
      <c r="C8" s="604" t="s">
        <v>214</v>
      </c>
      <c r="D8" s="604"/>
      <c r="E8" s="604"/>
      <c r="F8" s="604"/>
      <c r="G8" s="604"/>
      <c r="H8" s="230"/>
      <c r="I8" s="601"/>
      <c r="J8" s="601"/>
      <c r="K8" s="604" t="s">
        <v>215</v>
      </c>
      <c r="L8" s="604"/>
      <c r="M8" s="604"/>
      <c r="N8" s="604"/>
      <c r="O8" s="604"/>
    </row>
    <row r="9" spans="1:15" ht="12" customHeight="1" x14ac:dyDescent="0.15">
      <c r="A9" s="602"/>
      <c r="B9" s="602"/>
      <c r="C9" s="605"/>
      <c r="D9" s="605"/>
      <c r="E9" s="605"/>
      <c r="F9" s="605"/>
      <c r="G9" s="605"/>
      <c r="H9" s="230"/>
      <c r="I9" s="602"/>
      <c r="J9" s="602"/>
      <c r="K9" s="605"/>
      <c r="L9" s="605"/>
      <c r="M9" s="605"/>
      <c r="N9" s="605"/>
      <c r="O9" s="605"/>
    </row>
    <row r="10" spans="1:15" ht="12" customHeight="1" thickBot="1" x14ac:dyDescent="0.2">
      <c r="A10" s="603"/>
      <c r="B10" s="603"/>
      <c r="C10" s="606"/>
      <c r="D10" s="606"/>
      <c r="E10" s="606"/>
      <c r="F10" s="606"/>
      <c r="G10" s="606"/>
      <c r="H10" s="230"/>
      <c r="I10" s="603"/>
      <c r="J10" s="603"/>
      <c r="K10" s="606"/>
      <c r="L10" s="606"/>
      <c r="M10" s="606"/>
      <c r="N10" s="606"/>
      <c r="O10" s="606"/>
    </row>
    <row r="11" spans="1:15" x14ac:dyDescent="0.15">
      <c r="B11" s="227"/>
      <c r="C11" s="227"/>
      <c r="D11" s="227"/>
      <c r="E11" s="227"/>
      <c r="F11" s="227"/>
      <c r="G11" s="267">
        <v>1</v>
      </c>
      <c r="H11" s="227"/>
      <c r="I11" s="227"/>
      <c r="J11" s="227"/>
    </row>
    <row r="12" spans="1:15" ht="21" customHeight="1" x14ac:dyDescent="0.15">
      <c r="A12" s="229"/>
      <c r="B12" s="229"/>
      <c r="C12" s="608" t="s">
        <v>210</v>
      </c>
      <c r="D12" s="608"/>
      <c r="E12" s="608"/>
      <c r="F12" s="610" t="s">
        <v>211</v>
      </c>
      <c r="G12" s="611"/>
      <c r="H12" s="611"/>
      <c r="I12" s="611"/>
      <c r="J12" s="611"/>
      <c r="K12" s="611"/>
      <c r="L12" s="611"/>
      <c r="M12" s="611"/>
      <c r="N12" s="611"/>
      <c r="O12" s="612"/>
    </row>
    <row r="13" spans="1:15" ht="50.1" customHeight="1" x14ac:dyDescent="0.15">
      <c r="A13" s="607" t="s">
        <v>204</v>
      </c>
      <c r="B13" s="228" t="s">
        <v>207</v>
      </c>
      <c r="C13" s="608"/>
      <c r="D13" s="608"/>
      <c r="E13" s="608"/>
      <c r="F13" s="598"/>
      <c r="G13" s="599"/>
      <c r="H13" s="599"/>
      <c r="I13" s="599"/>
      <c r="J13" s="599"/>
      <c r="K13" s="599"/>
      <c r="L13" s="599"/>
      <c r="M13" s="599"/>
      <c r="N13" s="599"/>
      <c r="O13" s="600"/>
    </row>
    <row r="14" spans="1:15" ht="50.1" customHeight="1" x14ac:dyDescent="0.15">
      <c r="A14" s="607"/>
      <c r="B14" s="228" t="s">
        <v>208</v>
      </c>
      <c r="C14" s="608"/>
      <c r="D14" s="608"/>
      <c r="E14" s="608"/>
      <c r="F14" s="598"/>
      <c r="G14" s="599"/>
      <c r="H14" s="599"/>
      <c r="I14" s="599"/>
      <c r="J14" s="599"/>
      <c r="K14" s="599"/>
      <c r="L14" s="599"/>
      <c r="M14" s="599"/>
      <c r="N14" s="599"/>
      <c r="O14" s="600"/>
    </row>
    <row r="15" spans="1:15" ht="50.1" customHeight="1" x14ac:dyDescent="0.15">
      <c r="A15" s="607" t="s">
        <v>205</v>
      </c>
      <c r="B15" s="228" t="s">
        <v>209</v>
      </c>
      <c r="C15" s="608"/>
      <c r="D15" s="608"/>
      <c r="E15" s="608"/>
      <c r="F15" s="598"/>
      <c r="G15" s="599"/>
      <c r="H15" s="599"/>
      <c r="I15" s="599"/>
      <c r="J15" s="599"/>
      <c r="K15" s="599"/>
      <c r="L15" s="599"/>
      <c r="M15" s="599"/>
      <c r="N15" s="599"/>
      <c r="O15" s="600"/>
    </row>
    <row r="16" spans="1:15" ht="50.1" customHeight="1" x14ac:dyDescent="0.15">
      <c r="A16" s="607"/>
      <c r="B16" s="228" t="s">
        <v>207</v>
      </c>
      <c r="C16" s="608"/>
      <c r="D16" s="608"/>
      <c r="E16" s="608"/>
      <c r="F16" s="598"/>
      <c r="G16" s="599"/>
      <c r="H16" s="599"/>
      <c r="I16" s="599"/>
      <c r="J16" s="599"/>
      <c r="K16" s="599"/>
      <c r="L16" s="599"/>
      <c r="M16" s="599"/>
      <c r="N16" s="599"/>
      <c r="O16" s="600"/>
    </row>
    <row r="17" spans="1:15" ht="50.1" customHeight="1" x14ac:dyDescent="0.15">
      <c r="A17" s="607"/>
      <c r="B17" s="228" t="s">
        <v>208</v>
      </c>
      <c r="C17" s="608"/>
      <c r="D17" s="608"/>
      <c r="E17" s="608"/>
      <c r="F17" s="598"/>
      <c r="G17" s="599"/>
      <c r="H17" s="599"/>
      <c r="I17" s="599"/>
      <c r="J17" s="599"/>
      <c r="K17" s="599"/>
      <c r="L17" s="599"/>
      <c r="M17" s="599"/>
      <c r="N17" s="599"/>
      <c r="O17" s="600"/>
    </row>
    <row r="18" spans="1:15" ht="50.1" customHeight="1" x14ac:dyDescent="0.15">
      <c r="A18" s="607" t="s">
        <v>206</v>
      </c>
      <c r="B18" s="228" t="s">
        <v>209</v>
      </c>
      <c r="C18" s="608"/>
      <c r="D18" s="608"/>
      <c r="E18" s="608"/>
      <c r="F18" s="598"/>
      <c r="G18" s="599"/>
      <c r="H18" s="599"/>
      <c r="I18" s="599"/>
      <c r="J18" s="599"/>
      <c r="K18" s="599"/>
      <c r="L18" s="599"/>
      <c r="M18" s="599"/>
      <c r="N18" s="599"/>
      <c r="O18" s="600"/>
    </row>
    <row r="19" spans="1:15" ht="50.1" customHeight="1" x14ac:dyDescent="0.15">
      <c r="A19" s="607"/>
      <c r="B19" s="228" t="s">
        <v>207</v>
      </c>
      <c r="C19" s="608"/>
      <c r="D19" s="608"/>
      <c r="E19" s="608"/>
      <c r="F19" s="598"/>
      <c r="G19" s="599"/>
      <c r="H19" s="599"/>
      <c r="I19" s="599"/>
      <c r="J19" s="599"/>
      <c r="K19" s="599"/>
      <c r="L19" s="599"/>
      <c r="M19" s="599"/>
      <c r="N19" s="599"/>
      <c r="O19" s="600"/>
    </row>
    <row r="20" spans="1:15" ht="13.5" customHeight="1" x14ac:dyDescent="0.15"/>
    <row r="21" spans="1:15" ht="24.95" customHeight="1" x14ac:dyDescent="0.15">
      <c r="A21" s="597" t="s">
        <v>212</v>
      </c>
      <c r="B21" s="597"/>
      <c r="C21" s="597"/>
      <c r="D21" s="597"/>
    </row>
    <row r="22" spans="1:15" ht="47.25" customHeight="1" x14ac:dyDescent="0.15">
      <c r="A22" s="607" t="s">
        <v>204</v>
      </c>
      <c r="B22" s="228" t="s">
        <v>207</v>
      </c>
      <c r="C22" s="608"/>
      <c r="D22" s="608"/>
      <c r="E22" s="608"/>
      <c r="F22" s="609"/>
      <c r="G22" s="595"/>
      <c r="H22" s="595"/>
      <c r="I22" s="595"/>
      <c r="J22" s="595"/>
      <c r="K22" s="595"/>
      <c r="L22" s="595"/>
      <c r="M22" s="595"/>
      <c r="N22" s="595"/>
      <c r="O22" s="596"/>
    </row>
    <row r="23" spans="1:15" ht="47.25" customHeight="1" x14ac:dyDescent="0.15">
      <c r="A23" s="607"/>
      <c r="B23" s="228" t="s">
        <v>208</v>
      </c>
      <c r="C23" s="608" t="s">
        <v>213</v>
      </c>
      <c r="D23" s="608"/>
      <c r="E23" s="608"/>
      <c r="F23" s="594" t="s">
        <v>249</v>
      </c>
      <c r="G23" s="595"/>
      <c r="H23" s="595"/>
      <c r="I23" s="595"/>
      <c r="J23" s="595"/>
      <c r="K23" s="595"/>
      <c r="L23" s="595"/>
      <c r="M23" s="595"/>
      <c r="N23" s="595"/>
      <c r="O23" s="596"/>
    </row>
    <row r="24" spans="1:15" ht="47.25" customHeight="1" x14ac:dyDescent="0.15">
      <c r="A24" s="607" t="s">
        <v>205</v>
      </c>
      <c r="B24" s="228" t="s">
        <v>209</v>
      </c>
      <c r="C24" s="608" t="s">
        <v>229</v>
      </c>
      <c r="D24" s="608"/>
      <c r="E24" s="608"/>
      <c r="F24" s="609" t="s">
        <v>264</v>
      </c>
      <c r="G24" s="595"/>
      <c r="H24" s="595"/>
      <c r="I24" s="595"/>
      <c r="J24" s="595"/>
      <c r="K24" s="595"/>
      <c r="L24" s="595"/>
      <c r="M24" s="595"/>
      <c r="N24" s="595"/>
      <c r="O24" s="596"/>
    </row>
    <row r="25" spans="1:15" ht="47.25" customHeight="1" x14ac:dyDescent="0.15">
      <c r="A25" s="607"/>
      <c r="B25" s="228" t="s">
        <v>207</v>
      </c>
      <c r="C25" s="608" t="s">
        <v>216</v>
      </c>
      <c r="D25" s="608"/>
      <c r="E25" s="608"/>
      <c r="F25" s="594" t="s">
        <v>250</v>
      </c>
      <c r="G25" s="595"/>
      <c r="H25" s="595"/>
      <c r="I25" s="595"/>
      <c r="J25" s="595"/>
      <c r="K25" s="595"/>
      <c r="L25" s="595"/>
      <c r="M25" s="595"/>
      <c r="N25" s="595"/>
      <c r="O25" s="596"/>
    </row>
    <row r="26" spans="1:15" ht="47.25" customHeight="1" x14ac:dyDescent="0.15">
      <c r="A26" s="607"/>
      <c r="B26" s="228"/>
      <c r="C26" s="608"/>
      <c r="D26" s="608"/>
      <c r="E26" s="608"/>
      <c r="F26" s="609"/>
      <c r="G26" s="595"/>
      <c r="H26" s="595"/>
      <c r="I26" s="595"/>
      <c r="J26" s="595"/>
      <c r="K26" s="595"/>
      <c r="L26" s="595"/>
      <c r="M26" s="595"/>
      <c r="N26" s="595"/>
      <c r="O26" s="596"/>
    </row>
    <row r="27" spans="1:15" ht="24.95" customHeight="1" x14ac:dyDescent="0.15"/>
    <row r="28" spans="1:15" ht="24.95" customHeight="1" x14ac:dyDescent="0.15"/>
    <row r="29" spans="1:15" ht="24.95" customHeight="1" x14ac:dyDescent="0.15"/>
    <row r="30" spans="1:15" ht="24.95" customHeight="1" x14ac:dyDescent="0.15"/>
    <row r="31" spans="1:15" ht="24.95" customHeight="1" x14ac:dyDescent="0.15"/>
    <row r="32" spans="1:15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</sheetData>
  <mergeCells count="44">
    <mergeCell ref="J4:L4"/>
    <mergeCell ref="G5:I5"/>
    <mergeCell ref="J5:L5"/>
    <mergeCell ref="A4:A5"/>
    <mergeCell ref="B4:F5"/>
    <mergeCell ref="A8:B10"/>
    <mergeCell ref="C8:G10"/>
    <mergeCell ref="B6:D6"/>
    <mergeCell ref="F6:H6"/>
    <mergeCell ref="G4:I4"/>
    <mergeCell ref="A13:A14"/>
    <mergeCell ref="A15:A17"/>
    <mergeCell ref="A18:A19"/>
    <mergeCell ref="C12:E12"/>
    <mergeCell ref="C13:E13"/>
    <mergeCell ref="C14:E14"/>
    <mergeCell ref="C15:E15"/>
    <mergeCell ref="C16:E16"/>
    <mergeCell ref="C17:E17"/>
    <mergeCell ref="C18:E18"/>
    <mergeCell ref="C19:E19"/>
    <mergeCell ref="A24:A26"/>
    <mergeCell ref="C24:E24"/>
    <mergeCell ref="F24:O24"/>
    <mergeCell ref="C25:E25"/>
    <mergeCell ref="F25:O25"/>
    <mergeCell ref="C26:E26"/>
    <mergeCell ref="F26:O26"/>
    <mergeCell ref="F23:O23"/>
    <mergeCell ref="A21:D21"/>
    <mergeCell ref="F17:O17"/>
    <mergeCell ref="F18:O18"/>
    <mergeCell ref="I8:J10"/>
    <mergeCell ref="K8:O10"/>
    <mergeCell ref="F19:O19"/>
    <mergeCell ref="A22:A23"/>
    <mergeCell ref="C22:E22"/>
    <mergeCell ref="F22:O22"/>
    <mergeCell ref="C23:E23"/>
    <mergeCell ref="F12:O12"/>
    <mergeCell ref="F13:O13"/>
    <mergeCell ref="F14:O14"/>
    <mergeCell ref="F15:O15"/>
    <mergeCell ref="F16:O16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食事教材注文について</vt:lpstr>
      <vt:lpstr>１日目（様式５） </vt:lpstr>
      <vt:lpstr>２日目（様式５）</vt:lpstr>
      <vt:lpstr>３日目（様式５）</vt:lpstr>
      <vt:lpstr>教材注文（様式６）</vt:lpstr>
      <vt:lpstr>グループ編成（様式７）</vt:lpstr>
      <vt:lpstr>（様式７）②</vt:lpstr>
      <vt:lpstr>除去対応届</vt:lpstr>
      <vt:lpstr>'（様式７）②'!Print_Area</vt:lpstr>
      <vt:lpstr>'１日目（様式５） '!Print_Area</vt:lpstr>
      <vt:lpstr>'２日目（様式５）'!Print_Area</vt:lpstr>
      <vt:lpstr>'３日目（様式５）'!Print_Area</vt:lpstr>
      <vt:lpstr>'グループ編成（様式７）'!Print_Area</vt:lpstr>
      <vt:lpstr>'教材注文（様式６）'!Print_Area</vt:lpstr>
      <vt:lpstr>除去対応届!Print_Area</vt:lpstr>
      <vt:lpstr>食事教材注文について!Print_Area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snet</dc:creator>
  <cp:lastModifiedBy>Administrator</cp:lastModifiedBy>
  <cp:lastPrinted>2023-03-15T04:19:17Z</cp:lastPrinted>
  <dcterms:created xsi:type="dcterms:W3CDTF">2007-03-10T03:45:10Z</dcterms:created>
  <dcterms:modified xsi:type="dcterms:W3CDTF">2023-04-27T08:08:59Z</dcterms:modified>
</cp:coreProperties>
</file>